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60" yWindow="4560" windowWidth="16670" windowHeight="5370" tabRatio="607"/>
  </bookViews>
  <sheets>
    <sheet name="lastik" sheetId="1" r:id="rId1"/>
    <sheet name="diğer" sheetId="8" r:id="rId2"/>
    <sheet name="emanet ve konsiye" sheetId="2" r:id="rId3"/>
    <sheet name="sevkler" sheetId="4" r:id="rId4"/>
    <sheet name="sipariş" sheetId="10" r:id="rId5"/>
    <sheet name="beklenen" sheetId="6" r:id="rId6"/>
    <sheet name="saklama lastikler" sheetId="7" r:id="rId7"/>
    <sheet name="Sayfa1" sheetId="12" r:id="rId8"/>
  </sheets>
  <definedNames>
    <definedName name="_xlnm._FilterDatabase" localSheetId="5" hidden="1">beklenen!$A$2:$R$172</definedName>
    <definedName name="_xlnm._FilterDatabase" localSheetId="1" hidden="1">diğer!$A$3:$Q$299</definedName>
    <definedName name="_xlnm._FilterDatabase" localSheetId="2" hidden="1">'emanet ve konsiye'!$A$2:$J$147</definedName>
    <definedName name="_xlnm._FilterDatabase" localSheetId="0" hidden="1">lastik!$A$3:$T$867</definedName>
    <definedName name="_xlnm._FilterDatabase" localSheetId="6" hidden="1">'saklama lastikler'!$A$2:$O$660</definedName>
    <definedName name="_xlnm._FilterDatabase" localSheetId="7" hidden="1">Sayfa1!$A$1:$P$129</definedName>
    <definedName name="_xlnm._FilterDatabase" localSheetId="3" hidden="1">sevkler!#REF!</definedName>
    <definedName name="_xlnm._FilterDatabase" localSheetId="4" hidden="1">sipariş!$A$2:$O$799</definedName>
  </definedNames>
  <calcPr calcId="145621"/>
</workbook>
</file>

<file path=xl/calcChain.xml><?xml version="1.0" encoding="utf-8"?>
<calcChain xmlns="http://schemas.openxmlformats.org/spreadsheetml/2006/main">
  <c r="O664" i="1" l="1"/>
  <c r="P664" i="1"/>
  <c r="Q664" i="1"/>
  <c r="O665" i="1"/>
  <c r="P665" i="1"/>
  <c r="Q665" i="1"/>
  <c r="O666" i="1"/>
  <c r="P666" i="1"/>
  <c r="Q666" i="1"/>
  <c r="L167" i="6" l="1"/>
  <c r="L168" i="6"/>
  <c r="L169" i="6"/>
  <c r="L170" i="6"/>
  <c r="L165" i="6" l="1"/>
  <c r="L166" i="6"/>
  <c r="R166" i="6"/>
  <c r="R158" i="6"/>
  <c r="R159" i="6"/>
  <c r="R160" i="6"/>
  <c r="R161" i="6"/>
  <c r="R162" i="6"/>
  <c r="R163" i="6"/>
  <c r="R164" i="6"/>
  <c r="R165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44" i="6"/>
  <c r="L145" i="6"/>
  <c r="L146" i="6"/>
  <c r="L147" i="6"/>
  <c r="L148" i="6"/>
  <c r="L149" i="6"/>
  <c r="R154" i="6"/>
  <c r="R155" i="6"/>
  <c r="R156" i="6"/>
  <c r="R157" i="6"/>
  <c r="R143" i="6"/>
  <c r="R144" i="6"/>
  <c r="R145" i="6"/>
  <c r="R146" i="6"/>
  <c r="R147" i="6"/>
  <c r="R148" i="6"/>
  <c r="R149" i="6"/>
  <c r="R150" i="6"/>
  <c r="R151" i="6"/>
  <c r="R152" i="6"/>
  <c r="R153" i="6"/>
  <c r="L143" i="6"/>
  <c r="L135" i="6" l="1"/>
  <c r="L136" i="6"/>
  <c r="L137" i="6"/>
  <c r="L138" i="6"/>
  <c r="L139" i="6"/>
  <c r="L140" i="6"/>
  <c r="L141" i="6"/>
  <c r="L142" i="6"/>
  <c r="R138" i="6"/>
  <c r="R139" i="6"/>
  <c r="R140" i="6"/>
  <c r="R141" i="6"/>
  <c r="R142" i="6"/>
  <c r="L133" i="6" l="1"/>
  <c r="L134" i="6"/>
  <c r="R134" i="6"/>
  <c r="R135" i="6"/>
  <c r="R136" i="6"/>
  <c r="R137" i="6"/>
  <c r="O368" i="1" l="1"/>
  <c r="P368" i="1"/>
  <c r="Q368" i="1"/>
  <c r="E95" i="12" l="1"/>
  <c r="F95" i="12" s="1"/>
  <c r="E96" i="12"/>
  <c r="F96" i="12" s="1"/>
  <c r="E97" i="12"/>
  <c r="F97" i="12" s="1"/>
  <c r="E98" i="12"/>
  <c r="F98" i="12" s="1"/>
  <c r="E99" i="12"/>
  <c r="F99" i="12" s="1"/>
  <c r="E100" i="12"/>
  <c r="F100" i="12" s="1"/>
  <c r="E101" i="12"/>
  <c r="F101" i="12" s="1"/>
  <c r="E102" i="12"/>
  <c r="F102" i="12" s="1"/>
  <c r="E103" i="12"/>
  <c r="F103" i="12" s="1"/>
  <c r="E104" i="12"/>
  <c r="F104" i="12" s="1"/>
  <c r="E105" i="12"/>
  <c r="F105" i="12" s="1"/>
  <c r="E106" i="12"/>
  <c r="F106" i="12" s="1"/>
  <c r="E107" i="12"/>
  <c r="F107" i="12" s="1"/>
  <c r="E108" i="12"/>
  <c r="F108" i="12" s="1"/>
  <c r="E109" i="12"/>
  <c r="F109" i="12" s="1"/>
  <c r="E110" i="12"/>
  <c r="F110" i="12" s="1"/>
  <c r="E111" i="12"/>
  <c r="F111" i="12" s="1"/>
  <c r="E112" i="12"/>
  <c r="F112" i="12" s="1"/>
  <c r="E113" i="12"/>
  <c r="F113" i="12" s="1"/>
  <c r="E114" i="12"/>
  <c r="F114" i="12" s="1"/>
  <c r="E115" i="12"/>
  <c r="F115" i="12" s="1"/>
  <c r="E116" i="12"/>
  <c r="F116" i="12" s="1"/>
  <c r="E117" i="12"/>
  <c r="F117" i="12" s="1"/>
  <c r="E118" i="12"/>
  <c r="F118" i="12" s="1"/>
  <c r="E119" i="12"/>
  <c r="F119" i="12" s="1"/>
  <c r="E120" i="12"/>
  <c r="F120" i="12" s="1"/>
  <c r="E121" i="12"/>
  <c r="F121" i="12" s="1"/>
  <c r="E122" i="12"/>
  <c r="F122" i="12" s="1"/>
  <c r="E123" i="12"/>
  <c r="F123" i="12" s="1"/>
  <c r="E124" i="12"/>
  <c r="F124" i="12" s="1"/>
  <c r="E125" i="12"/>
  <c r="F125" i="12" s="1"/>
  <c r="E126" i="12"/>
  <c r="F126" i="12" s="1"/>
  <c r="E127" i="12"/>
  <c r="F127" i="12" s="1"/>
  <c r="E128" i="12"/>
  <c r="F128" i="12" s="1"/>
  <c r="R129" i="6" l="1"/>
  <c r="R130" i="6"/>
  <c r="R131" i="6"/>
  <c r="R132" i="6"/>
  <c r="R133" i="6"/>
  <c r="L126" i="6"/>
  <c r="L127" i="6"/>
  <c r="L128" i="6"/>
  <c r="L129" i="6"/>
  <c r="L130" i="6"/>
  <c r="L131" i="6"/>
  <c r="L132" i="6"/>
  <c r="O833" i="1" l="1"/>
  <c r="P833" i="1"/>
  <c r="Q833" i="1"/>
  <c r="O375" i="1"/>
  <c r="P375" i="1"/>
  <c r="Q375" i="1"/>
  <c r="O376" i="1"/>
  <c r="P376" i="1"/>
  <c r="Q376" i="1"/>
  <c r="O543" i="1"/>
  <c r="P543" i="1"/>
  <c r="Q543" i="1"/>
  <c r="R126" i="6" l="1"/>
  <c r="R127" i="6"/>
  <c r="R128" i="6"/>
  <c r="L125" i="6"/>
  <c r="R125" i="6" l="1"/>
  <c r="P849" i="1" l="1"/>
  <c r="Q849" i="1"/>
  <c r="R123" i="6" l="1"/>
  <c r="R124" i="6"/>
  <c r="L123" i="6"/>
  <c r="L124" i="6"/>
  <c r="R25" i="6" l="1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O162" i="1" l="1"/>
  <c r="P162" i="1"/>
  <c r="Q162" i="1"/>
  <c r="O184" i="1"/>
  <c r="P184" i="1"/>
  <c r="Q184" i="1"/>
  <c r="O168" i="1"/>
  <c r="P168" i="1"/>
  <c r="Q168" i="1"/>
  <c r="O149" i="1"/>
  <c r="P149" i="1"/>
  <c r="Q149" i="1"/>
  <c r="E2" i="12" l="1"/>
  <c r="F2" i="12" s="1"/>
  <c r="E3" i="12"/>
  <c r="F3" i="12" s="1"/>
  <c r="E4" i="12"/>
  <c r="F4" i="12" s="1"/>
  <c r="E5" i="12"/>
  <c r="F5" i="12" s="1"/>
  <c r="E6" i="12"/>
  <c r="F6" i="12" s="1"/>
  <c r="E7" i="12"/>
  <c r="F7" i="12" s="1"/>
  <c r="E8" i="12"/>
  <c r="F8" i="12" s="1"/>
  <c r="E9" i="12"/>
  <c r="F9" i="12" s="1"/>
  <c r="E10" i="12"/>
  <c r="F10" i="12" s="1"/>
  <c r="E11" i="12"/>
  <c r="F11" i="12" s="1"/>
  <c r="E12" i="12"/>
  <c r="F12" i="12" s="1"/>
  <c r="E13" i="12"/>
  <c r="F13" i="12" s="1"/>
  <c r="E14" i="12"/>
  <c r="F14" i="12" s="1"/>
  <c r="E15" i="12"/>
  <c r="F15" i="12" s="1"/>
  <c r="E16" i="12"/>
  <c r="F16" i="12" s="1"/>
  <c r="E17" i="12"/>
  <c r="F17" i="12" s="1"/>
  <c r="E18" i="12"/>
  <c r="F18" i="12" s="1"/>
  <c r="E19" i="12"/>
  <c r="F19" i="12" s="1"/>
  <c r="E20" i="12"/>
  <c r="F20" i="12" s="1"/>
  <c r="E21" i="12"/>
  <c r="F21" i="12" s="1"/>
  <c r="E22" i="12"/>
  <c r="F22" i="12" s="1"/>
  <c r="E23" i="12"/>
  <c r="F23" i="12" s="1"/>
  <c r="E24" i="12"/>
  <c r="F24" i="12" s="1"/>
  <c r="R122" i="6" l="1"/>
  <c r="L122" i="6"/>
  <c r="C1" i="2" l="1"/>
  <c r="L121" i="6" l="1"/>
  <c r="O58" i="1" l="1"/>
  <c r="P58" i="1"/>
  <c r="Q58" i="1"/>
  <c r="R112" i="6" l="1"/>
  <c r="R113" i="6"/>
  <c r="R114" i="6"/>
  <c r="R115" i="6"/>
  <c r="R116" i="6"/>
  <c r="R117" i="6"/>
  <c r="R118" i="6"/>
  <c r="R119" i="6"/>
  <c r="R120" i="6"/>
  <c r="R121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R101" i="6"/>
  <c r="R102" i="6"/>
  <c r="R103" i="6"/>
  <c r="R104" i="6"/>
  <c r="R105" i="6"/>
  <c r="R106" i="6"/>
  <c r="R107" i="6"/>
  <c r="R108" i="6"/>
  <c r="R109" i="6"/>
  <c r="R110" i="6"/>
  <c r="R111" i="6"/>
  <c r="R98" i="6"/>
  <c r="R99" i="6"/>
  <c r="R100" i="6"/>
  <c r="L99" i="6"/>
  <c r="L100" i="6"/>
  <c r="L97" i="6"/>
  <c r="L98" i="6"/>
  <c r="R97" i="6" l="1"/>
  <c r="O99" i="1" l="1"/>
  <c r="P99" i="1"/>
  <c r="Q99" i="1"/>
  <c r="O165" i="1" l="1"/>
  <c r="P165" i="1"/>
  <c r="Q165" i="1"/>
  <c r="P746" i="1" l="1"/>
  <c r="Q746" i="1"/>
  <c r="O337" i="1"/>
  <c r="P337" i="1"/>
  <c r="Q337" i="1"/>
  <c r="O350" i="1"/>
  <c r="P350" i="1"/>
  <c r="Q350" i="1"/>
  <c r="E65" i="12"/>
  <c r="F65" i="12" s="1"/>
  <c r="E66" i="12"/>
  <c r="F66" i="12" s="1"/>
  <c r="E67" i="12"/>
  <c r="F67" i="12" s="1"/>
  <c r="E68" i="12"/>
  <c r="F68" i="12" s="1"/>
  <c r="E69" i="12"/>
  <c r="F69" i="12" s="1"/>
  <c r="E70" i="12"/>
  <c r="F70" i="12" s="1"/>
  <c r="E71" i="12"/>
  <c r="F71" i="12" s="1"/>
  <c r="E72" i="12"/>
  <c r="F72" i="12" s="1"/>
  <c r="E73" i="12"/>
  <c r="F73" i="12" s="1"/>
  <c r="E74" i="12"/>
  <c r="F74" i="12" s="1"/>
  <c r="E75" i="12"/>
  <c r="F75" i="12" s="1"/>
  <c r="E76" i="12"/>
  <c r="F76" i="12" s="1"/>
  <c r="E77" i="12"/>
  <c r="F77" i="12" s="1"/>
  <c r="E78" i="12"/>
  <c r="F78" i="12" s="1"/>
  <c r="E79" i="12"/>
  <c r="F79" i="12" s="1"/>
  <c r="E80" i="12"/>
  <c r="F80" i="12" s="1"/>
  <c r="E81" i="12"/>
  <c r="F81" i="12" s="1"/>
  <c r="E82" i="12"/>
  <c r="F82" i="12" s="1"/>
  <c r="E83" i="12"/>
  <c r="F83" i="12" s="1"/>
  <c r="E84" i="12"/>
  <c r="F84" i="12" s="1"/>
  <c r="E85" i="12"/>
  <c r="F85" i="12" s="1"/>
  <c r="E86" i="12"/>
  <c r="F86" i="12" s="1"/>
  <c r="E87" i="12"/>
  <c r="F87" i="12" s="1"/>
  <c r="E88" i="12"/>
  <c r="F88" i="12" s="1"/>
  <c r="E89" i="12"/>
  <c r="F89" i="12" s="1"/>
  <c r="E90" i="12"/>
  <c r="F90" i="12" s="1"/>
  <c r="E91" i="12"/>
  <c r="F91" i="12" s="1"/>
  <c r="E92" i="12"/>
  <c r="F92" i="12" s="1"/>
  <c r="E93" i="12"/>
  <c r="F93" i="12" s="1"/>
  <c r="E94" i="12"/>
  <c r="F94" i="12" s="1"/>
  <c r="O15" i="1" l="1"/>
  <c r="P15" i="1"/>
  <c r="Q15" i="1"/>
  <c r="O115" i="1"/>
  <c r="P115" i="1"/>
  <c r="Q115" i="1"/>
  <c r="L96" i="6" l="1"/>
  <c r="L94" i="6" l="1"/>
  <c r="L95" i="6"/>
  <c r="R15" i="6" l="1"/>
  <c r="R16" i="6"/>
  <c r="R17" i="6"/>
  <c r="R18" i="6"/>
  <c r="R19" i="6"/>
  <c r="R20" i="6"/>
  <c r="R21" i="6"/>
  <c r="R22" i="6"/>
  <c r="R23" i="6"/>
  <c r="R24" i="6"/>
  <c r="Q505" i="1" l="1"/>
  <c r="Q496" i="1"/>
  <c r="Q78" i="1" l="1"/>
  <c r="Q79" i="1"/>
  <c r="Q81" i="1"/>
  <c r="O5" i="1"/>
  <c r="P5" i="1"/>
  <c r="Q5" i="1"/>
  <c r="O6" i="1"/>
  <c r="P6" i="1"/>
  <c r="Q6" i="1"/>
  <c r="O7" i="1"/>
  <c r="P7" i="1"/>
  <c r="Q7" i="1"/>
  <c r="O8" i="1"/>
  <c r="P8" i="1"/>
  <c r="Q8" i="1"/>
  <c r="O9" i="1"/>
  <c r="P9" i="1"/>
  <c r="Q9" i="1"/>
  <c r="O10" i="1"/>
  <c r="P10" i="1"/>
  <c r="Q10" i="1"/>
  <c r="O11" i="1"/>
  <c r="P11" i="1"/>
  <c r="Q11" i="1"/>
  <c r="O12" i="1"/>
  <c r="P12" i="1"/>
  <c r="Q12" i="1"/>
  <c r="O13" i="1"/>
  <c r="P13" i="1"/>
  <c r="Q13" i="1"/>
  <c r="O14" i="1"/>
  <c r="P14" i="1"/>
  <c r="Q14" i="1"/>
  <c r="O16" i="1"/>
  <c r="P16" i="1"/>
  <c r="Q16" i="1"/>
  <c r="O17" i="1"/>
  <c r="P17" i="1"/>
  <c r="Q17" i="1"/>
  <c r="O18" i="1"/>
  <c r="P18" i="1"/>
  <c r="Q18" i="1"/>
  <c r="O19" i="1"/>
  <c r="P19" i="1"/>
  <c r="Q19" i="1"/>
  <c r="O20" i="1"/>
  <c r="P20" i="1"/>
  <c r="Q20" i="1"/>
  <c r="O21" i="1"/>
  <c r="P21" i="1"/>
  <c r="Q21" i="1"/>
  <c r="O22" i="1"/>
  <c r="P22" i="1"/>
  <c r="Q22" i="1"/>
  <c r="O23" i="1"/>
  <c r="P23" i="1"/>
  <c r="Q23" i="1"/>
  <c r="O24" i="1"/>
  <c r="P24" i="1"/>
  <c r="Q24" i="1"/>
  <c r="O25" i="1"/>
  <c r="P25" i="1"/>
  <c r="Q25" i="1"/>
  <c r="O26" i="1"/>
  <c r="P26" i="1"/>
  <c r="Q26" i="1"/>
  <c r="O27" i="1"/>
  <c r="P27" i="1"/>
  <c r="Q27" i="1"/>
  <c r="O28" i="1"/>
  <c r="P28" i="1"/>
  <c r="Q28" i="1"/>
  <c r="O29" i="1"/>
  <c r="P29" i="1"/>
  <c r="Q29" i="1"/>
  <c r="O30" i="1"/>
  <c r="P30" i="1"/>
  <c r="Q30" i="1"/>
  <c r="O31" i="1"/>
  <c r="P31" i="1"/>
  <c r="Q31" i="1"/>
  <c r="O32" i="1"/>
  <c r="P32" i="1"/>
  <c r="Q32" i="1"/>
  <c r="O33" i="1"/>
  <c r="P33" i="1"/>
  <c r="Q33" i="1"/>
  <c r="O34" i="1"/>
  <c r="P34" i="1"/>
  <c r="Q34" i="1"/>
  <c r="O35" i="1"/>
  <c r="P35" i="1"/>
  <c r="Q35" i="1"/>
  <c r="O36" i="1"/>
  <c r="P36" i="1"/>
  <c r="Q36" i="1"/>
  <c r="O37" i="1"/>
  <c r="P37" i="1"/>
  <c r="Q37" i="1"/>
  <c r="O38" i="1"/>
  <c r="P38" i="1"/>
  <c r="Q38" i="1"/>
  <c r="O39" i="1"/>
  <c r="P39" i="1"/>
  <c r="Q39" i="1"/>
  <c r="O40" i="1"/>
  <c r="P40" i="1"/>
  <c r="Q40" i="1"/>
  <c r="O41" i="1"/>
  <c r="P41" i="1"/>
  <c r="Q41" i="1"/>
  <c r="O42" i="1"/>
  <c r="P42" i="1"/>
  <c r="Q42" i="1"/>
  <c r="O43" i="1"/>
  <c r="P43" i="1"/>
  <c r="Q43" i="1"/>
  <c r="O44" i="1"/>
  <c r="P44" i="1"/>
  <c r="Q44" i="1"/>
  <c r="O45" i="1"/>
  <c r="P45" i="1"/>
  <c r="Q45" i="1"/>
  <c r="O46" i="1"/>
  <c r="P46" i="1"/>
  <c r="Q46" i="1"/>
  <c r="O47" i="1"/>
  <c r="P47" i="1"/>
  <c r="Q47" i="1"/>
  <c r="O48" i="1"/>
  <c r="P48" i="1"/>
  <c r="Q48" i="1"/>
  <c r="O49" i="1"/>
  <c r="P49" i="1"/>
  <c r="Q49" i="1"/>
  <c r="O50" i="1"/>
  <c r="P50" i="1"/>
  <c r="Q50" i="1"/>
  <c r="O51" i="1"/>
  <c r="P51" i="1"/>
  <c r="Q51" i="1"/>
  <c r="O52" i="1"/>
  <c r="P52" i="1"/>
  <c r="Q52" i="1"/>
  <c r="O53" i="1"/>
  <c r="P53" i="1"/>
  <c r="Q53" i="1"/>
  <c r="O54" i="1"/>
  <c r="P54" i="1"/>
  <c r="Q54" i="1"/>
  <c r="O55" i="1"/>
  <c r="P55" i="1"/>
  <c r="Q55" i="1"/>
  <c r="O56" i="1"/>
  <c r="P56" i="1"/>
  <c r="Q56" i="1"/>
  <c r="O57" i="1"/>
  <c r="P57" i="1"/>
  <c r="Q57" i="1"/>
  <c r="O59" i="1"/>
  <c r="P59" i="1"/>
  <c r="Q59" i="1"/>
  <c r="O60" i="1"/>
  <c r="P60" i="1"/>
  <c r="Q60" i="1"/>
  <c r="O61" i="1"/>
  <c r="P61" i="1"/>
  <c r="Q61" i="1"/>
  <c r="O62" i="1"/>
  <c r="P62" i="1"/>
  <c r="Q62" i="1"/>
  <c r="O63" i="1"/>
  <c r="P63" i="1"/>
  <c r="Q63" i="1"/>
  <c r="O64" i="1"/>
  <c r="P64" i="1"/>
  <c r="Q64" i="1"/>
  <c r="O65" i="1"/>
  <c r="P65" i="1"/>
  <c r="Q65" i="1"/>
  <c r="O66" i="1"/>
  <c r="P66" i="1"/>
  <c r="Q66" i="1"/>
  <c r="O67" i="1"/>
  <c r="P67" i="1"/>
  <c r="Q67" i="1"/>
  <c r="O68" i="1"/>
  <c r="P68" i="1"/>
  <c r="Q68" i="1"/>
  <c r="O69" i="1"/>
  <c r="P69" i="1"/>
  <c r="Q69" i="1"/>
  <c r="O70" i="1"/>
  <c r="P70" i="1"/>
  <c r="Q70" i="1"/>
  <c r="O71" i="1"/>
  <c r="P71" i="1"/>
  <c r="Q71" i="1"/>
  <c r="O72" i="1"/>
  <c r="P72" i="1"/>
  <c r="Q72" i="1"/>
  <c r="O73" i="1"/>
  <c r="P73" i="1"/>
  <c r="Q73" i="1"/>
  <c r="O74" i="1"/>
  <c r="P74" i="1"/>
  <c r="Q74" i="1"/>
  <c r="O75" i="1"/>
  <c r="P75" i="1"/>
  <c r="Q75" i="1"/>
  <c r="O76" i="1"/>
  <c r="P76" i="1"/>
  <c r="Q76" i="1"/>
  <c r="O77" i="1"/>
  <c r="P77" i="1"/>
  <c r="Q77" i="1"/>
  <c r="O78" i="1"/>
  <c r="P78" i="1"/>
  <c r="O79" i="1"/>
  <c r="P79" i="1"/>
  <c r="O80" i="1"/>
  <c r="P80" i="1"/>
  <c r="Q80" i="1"/>
  <c r="O81" i="1"/>
  <c r="P81" i="1"/>
  <c r="O82" i="1"/>
  <c r="P82" i="1"/>
  <c r="Q82" i="1"/>
  <c r="O83" i="1"/>
  <c r="P83" i="1"/>
  <c r="Q83" i="1"/>
  <c r="O84" i="1"/>
  <c r="P84" i="1"/>
  <c r="Q84" i="1"/>
  <c r="O85" i="1"/>
  <c r="P85" i="1"/>
  <c r="Q85" i="1"/>
  <c r="O86" i="1"/>
  <c r="P86" i="1"/>
  <c r="Q86" i="1"/>
  <c r="O87" i="1"/>
  <c r="P87" i="1"/>
  <c r="Q87" i="1"/>
  <c r="O88" i="1"/>
  <c r="P88" i="1"/>
  <c r="Q88" i="1"/>
  <c r="O89" i="1"/>
  <c r="P89" i="1"/>
  <c r="Q89" i="1"/>
  <c r="O90" i="1"/>
  <c r="P90" i="1"/>
  <c r="Q90" i="1"/>
  <c r="O91" i="1"/>
  <c r="P91" i="1"/>
  <c r="Q91" i="1"/>
  <c r="O92" i="1"/>
  <c r="P92" i="1"/>
  <c r="Q92" i="1"/>
  <c r="O93" i="1"/>
  <c r="P93" i="1"/>
  <c r="Q93" i="1"/>
  <c r="O94" i="1"/>
  <c r="P94" i="1"/>
  <c r="Q94" i="1"/>
  <c r="O95" i="1"/>
  <c r="P95" i="1"/>
  <c r="Q95" i="1"/>
  <c r="O96" i="1"/>
  <c r="P96" i="1"/>
  <c r="Q96" i="1"/>
  <c r="O97" i="1"/>
  <c r="P97" i="1"/>
  <c r="Q97" i="1"/>
  <c r="O98" i="1"/>
  <c r="P98" i="1"/>
  <c r="Q98" i="1"/>
  <c r="O100" i="1"/>
  <c r="P100" i="1"/>
  <c r="Q100" i="1"/>
  <c r="O101" i="1"/>
  <c r="P101" i="1"/>
  <c r="Q101" i="1"/>
  <c r="O102" i="1"/>
  <c r="P102" i="1"/>
  <c r="Q102" i="1"/>
  <c r="O103" i="1"/>
  <c r="P103" i="1"/>
  <c r="Q103" i="1"/>
  <c r="O104" i="1"/>
  <c r="P104" i="1"/>
  <c r="Q104" i="1"/>
  <c r="O105" i="1"/>
  <c r="P105" i="1"/>
  <c r="Q105" i="1"/>
  <c r="O106" i="1"/>
  <c r="P106" i="1"/>
  <c r="Q106" i="1"/>
  <c r="O107" i="1"/>
  <c r="P107" i="1"/>
  <c r="Q107" i="1"/>
  <c r="O108" i="1"/>
  <c r="P108" i="1"/>
  <c r="Q108" i="1"/>
  <c r="O109" i="1"/>
  <c r="P109" i="1"/>
  <c r="Q109" i="1"/>
  <c r="O110" i="1"/>
  <c r="P110" i="1"/>
  <c r="Q110" i="1"/>
  <c r="O111" i="1"/>
  <c r="P111" i="1"/>
  <c r="Q111" i="1"/>
  <c r="O112" i="1"/>
  <c r="P112" i="1"/>
  <c r="Q112" i="1"/>
  <c r="O113" i="1"/>
  <c r="P113" i="1"/>
  <c r="Q113" i="1"/>
  <c r="O114" i="1"/>
  <c r="P114" i="1"/>
  <c r="Q114" i="1"/>
  <c r="O117" i="1"/>
  <c r="P117" i="1"/>
  <c r="Q117" i="1"/>
  <c r="O118" i="1"/>
  <c r="P118" i="1"/>
  <c r="Q118" i="1"/>
  <c r="O119" i="1"/>
  <c r="P119" i="1"/>
  <c r="Q119" i="1"/>
  <c r="O120" i="1"/>
  <c r="P120" i="1"/>
  <c r="Q120" i="1"/>
  <c r="O121" i="1"/>
  <c r="P121" i="1"/>
  <c r="Q121" i="1"/>
  <c r="O122" i="1"/>
  <c r="P122" i="1"/>
  <c r="Q122" i="1"/>
  <c r="O123" i="1"/>
  <c r="P123" i="1"/>
  <c r="Q123" i="1"/>
  <c r="O124" i="1"/>
  <c r="P124" i="1"/>
  <c r="Q124" i="1"/>
  <c r="O125" i="1"/>
  <c r="P125" i="1"/>
  <c r="Q125" i="1"/>
  <c r="O126" i="1"/>
  <c r="P126" i="1"/>
  <c r="Q126" i="1"/>
  <c r="O127" i="1"/>
  <c r="P127" i="1"/>
  <c r="Q127" i="1"/>
  <c r="O128" i="1"/>
  <c r="P128" i="1"/>
  <c r="Q128" i="1"/>
  <c r="O129" i="1"/>
  <c r="P129" i="1"/>
  <c r="Q129" i="1"/>
  <c r="O130" i="1"/>
  <c r="P130" i="1"/>
  <c r="Q130" i="1"/>
  <c r="O131" i="1"/>
  <c r="P131" i="1"/>
  <c r="Q131" i="1"/>
  <c r="O132" i="1"/>
  <c r="P132" i="1"/>
  <c r="Q132" i="1"/>
  <c r="O133" i="1"/>
  <c r="P133" i="1"/>
  <c r="Q133" i="1"/>
  <c r="O134" i="1"/>
  <c r="P134" i="1"/>
  <c r="Q134" i="1"/>
  <c r="O135" i="1"/>
  <c r="P135" i="1"/>
  <c r="Q135" i="1"/>
  <c r="O136" i="1"/>
  <c r="P136" i="1"/>
  <c r="Q136" i="1"/>
  <c r="O137" i="1"/>
  <c r="P137" i="1"/>
  <c r="Q137" i="1"/>
  <c r="O138" i="1"/>
  <c r="P138" i="1"/>
  <c r="Q138" i="1"/>
  <c r="O139" i="1"/>
  <c r="P139" i="1"/>
  <c r="Q139" i="1"/>
  <c r="O140" i="1"/>
  <c r="P140" i="1"/>
  <c r="Q140" i="1"/>
  <c r="O141" i="1"/>
  <c r="P141" i="1"/>
  <c r="Q141" i="1"/>
  <c r="O142" i="1"/>
  <c r="P142" i="1"/>
  <c r="Q142" i="1"/>
  <c r="O143" i="1"/>
  <c r="P143" i="1"/>
  <c r="Q143" i="1"/>
  <c r="O144" i="1"/>
  <c r="P144" i="1"/>
  <c r="Q144" i="1"/>
  <c r="O145" i="1"/>
  <c r="P145" i="1"/>
  <c r="Q145" i="1"/>
  <c r="O146" i="1"/>
  <c r="P146" i="1"/>
  <c r="Q146" i="1"/>
  <c r="O147" i="1"/>
  <c r="P147" i="1"/>
  <c r="Q147" i="1"/>
  <c r="O148" i="1"/>
  <c r="P148" i="1"/>
  <c r="Q148" i="1"/>
  <c r="O150" i="1"/>
  <c r="P150" i="1"/>
  <c r="Q150" i="1"/>
  <c r="O151" i="1"/>
  <c r="P151" i="1"/>
  <c r="Q151" i="1"/>
  <c r="O152" i="1"/>
  <c r="P152" i="1"/>
  <c r="Q152" i="1"/>
  <c r="O153" i="1"/>
  <c r="P153" i="1"/>
  <c r="Q153" i="1"/>
  <c r="O154" i="1"/>
  <c r="P154" i="1"/>
  <c r="Q154" i="1"/>
  <c r="O155" i="1"/>
  <c r="P155" i="1"/>
  <c r="Q155" i="1"/>
  <c r="O156" i="1"/>
  <c r="P156" i="1"/>
  <c r="Q156" i="1"/>
  <c r="O157" i="1"/>
  <c r="P157" i="1"/>
  <c r="Q157" i="1"/>
  <c r="O158" i="1"/>
  <c r="P158" i="1"/>
  <c r="Q158" i="1"/>
  <c r="O159" i="1"/>
  <c r="P159" i="1"/>
  <c r="Q159" i="1"/>
  <c r="O160" i="1"/>
  <c r="P160" i="1"/>
  <c r="Q160" i="1"/>
  <c r="O161" i="1"/>
  <c r="P161" i="1"/>
  <c r="Q161" i="1"/>
  <c r="O163" i="1"/>
  <c r="P163" i="1"/>
  <c r="Q163" i="1"/>
  <c r="O164" i="1"/>
  <c r="P164" i="1"/>
  <c r="Q164" i="1"/>
  <c r="O166" i="1"/>
  <c r="P166" i="1"/>
  <c r="Q166" i="1"/>
  <c r="O167" i="1"/>
  <c r="P167" i="1"/>
  <c r="Q167" i="1"/>
  <c r="O169" i="1"/>
  <c r="P169" i="1"/>
  <c r="Q169" i="1"/>
  <c r="O170" i="1"/>
  <c r="P170" i="1"/>
  <c r="Q170" i="1"/>
  <c r="O171" i="1"/>
  <c r="P171" i="1"/>
  <c r="Q171" i="1"/>
  <c r="O172" i="1"/>
  <c r="P172" i="1"/>
  <c r="Q172" i="1"/>
  <c r="O173" i="1"/>
  <c r="P173" i="1"/>
  <c r="Q173" i="1"/>
  <c r="O174" i="1"/>
  <c r="P174" i="1"/>
  <c r="Q174" i="1"/>
  <c r="O175" i="1"/>
  <c r="P175" i="1"/>
  <c r="Q175" i="1"/>
  <c r="O176" i="1"/>
  <c r="P176" i="1"/>
  <c r="Q176" i="1"/>
  <c r="O177" i="1"/>
  <c r="P177" i="1"/>
  <c r="Q177" i="1"/>
  <c r="O178" i="1"/>
  <c r="P178" i="1"/>
  <c r="Q178" i="1"/>
  <c r="O179" i="1"/>
  <c r="P179" i="1"/>
  <c r="Q179" i="1"/>
  <c r="O180" i="1"/>
  <c r="P180" i="1"/>
  <c r="Q180" i="1"/>
  <c r="O181" i="1"/>
  <c r="P181" i="1"/>
  <c r="Q181" i="1"/>
  <c r="O182" i="1"/>
  <c r="P182" i="1"/>
  <c r="Q182" i="1"/>
  <c r="O183" i="1"/>
  <c r="P183" i="1"/>
  <c r="Q183" i="1"/>
  <c r="O185" i="1"/>
  <c r="P185" i="1"/>
  <c r="Q185" i="1"/>
  <c r="O186" i="1"/>
  <c r="P186" i="1"/>
  <c r="Q186" i="1"/>
  <c r="O187" i="1"/>
  <c r="P187" i="1"/>
  <c r="Q187" i="1"/>
  <c r="O188" i="1"/>
  <c r="P188" i="1"/>
  <c r="Q188" i="1"/>
  <c r="O189" i="1"/>
  <c r="P189" i="1"/>
  <c r="Q189" i="1"/>
  <c r="O190" i="1"/>
  <c r="P190" i="1"/>
  <c r="Q190" i="1"/>
  <c r="O191" i="1"/>
  <c r="P191" i="1"/>
  <c r="Q191" i="1"/>
  <c r="O192" i="1"/>
  <c r="P192" i="1"/>
  <c r="Q192" i="1"/>
  <c r="O193" i="1"/>
  <c r="P193" i="1"/>
  <c r="Q193" i="1"/>
  <c r="O194" i="1"/>
  <c r="P194" i="1"/>
  <c r="Q194" i="1"/>
  <c r="O195" i="1"/>
  <c r="P195" i="1"/>
  <c r="Q195" i="1"/>
  <c r="O196" i="1"/>
  <c r="P196" i="1"/>
  <c r="Q196" i="1"/>
  <c r="O197" i="1"/>
  <c r="P197" i="1"/>
  <c r="Q197" i="1"/>
  <c r="O198" i="1"/>
  <c r="P198" i="1"/>
  <c r="Q198" i="1"/>
  <c r="O199" i="1"/>
  <c r="P199" i="1"/>
  <c r="Q199" i="1"/>
  <c r="O200" i="1"/>
  <c r="P200" i="1"/>
  <c r="Q200" i="1"/>
  <c r="O201" i="1"/>
  <c r="P201" i="1"/>
  <c r="Q201" i="1"/>
  <c r="O202" i="1"/>
  <c r="P202" i="1"/>
  <c r="Q202" i="1"/>
  <c r="O203" i="1"/>
  <c r="P203" i="1"/>
  <c r="Q203" i="1"/>
  <c r="O204" i="1"/>
  <c r="P204" i="1"/>
  <c r="Q204" i="1"/>
  <c r="O205" i="1"/>
  <c r="P205" i="1"/>
  <c r="Q205" i="1"/>
  <c r="O206" i="1"/>
  <c r="P206" i="1"/>
  <c r="Q206" i="1"/>
  <c r="O207" i="1"/>
  <c r="P207" i="1"/>
  <c r="Q207" i="1"/>
  <c r="O208" i="1"/>
  <c r="P208" i="1"/>
  <c r="Q208" i="1"/>
  <c r="O209" i="1"/>
  <c r="P209" i="1"/>
  <c r="Q209" i="1"/>
  <c r="O210" i="1"/>
  <c r="P210" i="1"/>
  <c r="Q210" i="1"/>
  <c r="O211" i="1"/>
  <c r="P211" i="1"/>
  <c r="Q211" i="1"/>
  <c r="O212" i="1"/>
  <c r="P212" i="1"/>
  <c r="Q212" i="1"/>
  <c r="O213" i="1"/>
  <c r="P213" i="1"/>
  <c r="Q213" i="1"/>
  <c r="O214" i="1"/>
  <c r="P214" i="1"/>
  <c r="Q214" i="1"/>
  <c r="O215" i="1"/>
  <c r="P215" i="1"/>
  <c r="Q215" i="1"/>
  <c r="O216" i="1"/>
  <c r="P216" i="1"/>
  <c r="Q216" i="1"/>
  <c r="O217" i="1"/>
  <c r="P217" i="1"/>
  <c r="Q217" i="1"/>
  <c r="O218" i="1"/>
  <c r="P218" i="1"/>
  <c r="Q218" i="1"/>
  <c r="O219" i="1"/>
  <c r="P219" i="1"/>
  <c r="Q219" i="1"/>
  <c r="O220" i="1"/>
  <c r="P220" i="1"/>
  <c r="Q220" i="1"/>
  <c r="O221" i="1"/>
  <c r="P221" i="1"/>
  <c r="Q221" i="1"/>
  <c r="O222" i="1"/>
  <c r="P222" i="1"/>
  <c r="Q222" i="1"/>
  <c r="O223" i="1"/>
  <c r="P223" i="1"/>
  <c r="Q223" i="1"/>
  <c r="O224" i="1"/>
  <c r="P224" i="1"/>
  <c r="Q224" i="1"/>
  <c r="O225" i="1"/>
  <c r="P225" i="1"/>
  <c r="Q225" i="1"/>
  <c r="O226" i="1"/>
  <c r="P226" i="1"/>
  <c r="Q226" i="1"/>
  <c r="O227" i="1"/>
  <c r="P227" i="1"/>
  <c r="Q227" i="1"/>
  <c r="O228" i="1"/>
  <c r="P228" i="1"/>
  <c r="Q228" i="1"/>
  <c r="O229" i="1"/>
  <c r="P229" i="1"/>
  <c r="Q229" i="1"/>
  <c r="O230" i="1"/>
  <c r="P230" i="1"/>
  <c r="Q230" i="1"/>
  <c r="O231" i="1"/>
  <c r="P231" i="1"/>
  <c r="Q231" i="1"/>
  <c r="O232" i="1"/>
  <c r="P232" i="1"/>
  <c r="Q232" i="1"/>
  <c r="O233" i="1"/>
  <c r="P233" i="1"/>
  <c r="Q233" i="1"/>
  <c r="O235" i="1"/>
  <c r="P235" i="1"/>
  <c r="Q235" i="1"/>
  <c r="O236" i="1"/>
  <c r="P236" i="1"/>
  <c r="Q236" i="1"/>
  <c r="O237" i="1"/>
  <c r="P237" i="1"/>
  <c r="Q237" i="1"/>
  <c r="O238" i="1"/>
  <c r="P238" i="1"/>
  <c r="Q238" i="1"/>
  <c r="O239" i="1"/>
  <c r="P239" i="1"/>
  <c r="Q239" i="1"/>
  <c r="O240" i="1"/>
  <c r="P240" i="1"/>
  <c r="Q240" i="1"/>
  <c r="O241" i="1"/>
  <c r="P241" i="1"/>
  <c r="Q241" i="1"/>
  <c r="O242" i="1"/>
  <c r="P242" i="1"/>
  <c r="Q242" i="1"/>
  <c r="O243" i="1"/>
  <c r="P243" i="1"/>
  <c r="Q243" i="1"/>
  <c r="O244" i="1"/>
  <c r="P244" i="1"/>
  <c r="Q244" i="1"/>
  <c r="O245" i="1"/>
  <c r="P245" i="1"/>
  <c r="Q245" i="1"/>
  <c r="O246" i="1"/>
  <c r="P246" i="1"/>
  <c r="Q246" i="1"/>
  <c r="O247" i="1"/>
  <c r="P247" i="1"/>
  <c r="Q247" i="1"/>
  <c r="O248" i="1"/>
  <c r="P248" i="1"/>
  <c r="Q248" i="1"/>
  <c r="O249" i="1"/>
  <c r="P249" i="1"/>
  <c r="Q249" i="1"/>
  <c r="O250" i="1"/>
  <c r="P250" i="1"/>
  <c r="Q250" i="1"/>
  <c r="O251" i="1"/>
  <c r="P251" i="1"/>
  <c r="Q251" i="1"/>
  <c r="O252" i="1"/>
  <c r="P252" i="1"/>
  <c r="Q252" i="1"/>
  <c r="O253" i="1"/>
  <c r="P253" i="1"/>
  <c r="Q253" i="1"/>
  <c r="O254" i="1"/>
  <c r="P254" i="1"/>
  <c r="Q254" i="1"/>
  <c r="O255" i="1"/>
  <c r="P255" i="1"/>
  <c r="Q255" i="1"/>
  <c r="O256" i="1"/>
  <c r="P256" i="1"/>
  <c r="Q256" i="1"/>
  <c r="O257" i="1"/>
  <c r="P257" i="1"/>
  <c r="Q257" i="1"/>
  <c r="O258" i="1"/>
  <c r="P258" i="1"/>
  <c r="Q258" i="1"/>
  <c r="O259" i="1"/>
  <c r="P259" i="1"/>
  <c r="Q259" i="1"/>
  <c r="O260" i="1"/>
  <c r="P260" i="1"/>
  <c r="Q260" i="1"/>
  <c r="O261" i="1"/>
  <c r="P261" i="1"/>
  <c r="Q261" i="1"/>
  <c r="O262" i="1"/>
  <c r="P262" i="1"/>
  <c r="Q262" i="1"/>
  <c r="O263" i="1"/>
  <c r="P263" i="1"/>
  <c r="Q263" i="1"/>
  <c r="O264" i="1"/>
  <c r="P264" i="1"/>
  <c r="Q264" i="1"/>
  <c r="O265" i="1"/>
  <c r="P265" i="1"/>
  <c r="Q265" i="1"/>
  <c r="O266" i="1"/>
  <c r="P266" i="1"/>
  <c r="Q266" i="1"/>
  <c r="O267" i="1"/>
  <c r="P267" i="1"/>
  <c r="Q267" i="1"/>
  <c r="O268" i="1"/>
  <c r="P268" i="1"/>
  <c r="Q268" i="1"/>
  <c r="O269" i="1"/>
  <c r="P269" i="1"/>
  <c r="Q269" i="1"/>
  <c r="O270" i="1"/>
  <c r="P270" i="1"/>
  <c r="Q270" i="1"/>
  <c r="O271" i="1"/>
  <c r="P271" i="1"/>
  <c r="Q271" i="1"/>
  <c r="O272" i="1"/>
  <c r="P272" i="1"/>
  <c r="Q272" i="1"/>
  <c r="O273" i="1"/>
  <c r="P273" i="1"/>
  <c r="Q273" i="1"/>
  <c r="O274" i="1"/>
  <c r="P274" i="1"/>
  <c r="Q274" i="1"/>
  <c r="O275" i="1"/>
  <c r="P275" i="1"/>
  <c r="Q275" i="1"/>
  <c r="O276" i="1"/>
  <c r="P276" i="1"/>
  <c r="Q276" i="1"/>
  <c r="O277" i="1"/>
  <c r="P277" i="1"/>
  <c r="Q277" i="1"/>
  <c r="O278" i="1"/>
  <c r="P278" i="1"/>
  <c r="Q278" i="1"/>
  <c r="O279" i="1"/>
  <c r="P279" i="1"/>
  <c r="Q279" i="1"/>
  <c r="O280" i="1"/>
  <c r="P280" i="1"/>
  <c r="Q280" i="1"/>
  <c r="O281" i="1"/>
  <c r="P281" i="1"/>
  <c r="Q281" i="1"/>
  <c r="O282" i="1"/>
  <c r="P282" i="1"/>
  <c r="Q282" i="1"/>
  <c r="O283" i="1"/>
  <c r="P283" i="1"/>
  <c r="Q283" i="1"/>
  <c r="O284" i="1"/>
  <c r="P284" i="1"/>
  <c r="Q284" i="1"/>
  <c r="O285" i="1"/>
  <c r="P285" i="1"/>
  <c r="Q285" i="1"/>
  <c r="O286" i="1"/>
  <c r="P286" i="1"/>
  <c r="Q286" i="1"/>
  <c r="O287" i="1"/>
  <c r="P287" i="1"/>
  <c r="Q287" i="1"/>
  <c r="O288" i="1"/>
  <c r="P288" i="1"/>
  <c r="Q288" i="1"/>
  <c r="O289" i="1"/>
  <c r="P289" i="1"/>
  <c r="Q289" i="1"/>
  <c r="O290" i="1"/>
  <c r="P290" i="1"/>
  <c r="Q290" i="1"/>
  <c r="O291" i="1"/>
  <c r="P291" i="1"/>
  <c r="Q291" i="1"/>
  <c r="O292" i="1"/>
  <c r="P292" i="1"/>
  <c r="Q292" i="1"/>
  <c r="O293" i="1"/>
  <c r="P293" i="1"/>
  <c r="Q293" i="1"/>
  <c r="O294" i="1"/>
  <c r="P294" i="1"/>
  <c r="Q294" i="1"/>
  <c r="O295" i="1"/>
  <c r="P295" i="1"/>
  <c r="Q295" i="1"/>
  <c r="O296" i="1"/>
  <c r="P296" i="1"/>
  <c r="Q296" i="1"/>
  <c r="O297" i="1"/>
  <c r="P297" i="1"/>
  <c r="Q297" i="1"/>
  <c r="O298" i="1"/>
  <c r="P298" i="1"/>
  <c r="Q298" i="1"/>
  <c r="O299" i="1"/>
  <c r="P299" i="1"/>
  <c r="Q299" i="1"/>
  <c r="O300" i="1"/>
  <c r="P300" i="1"/>
  <c r="Q300" i="1"/>
  <c r="O301" i="1"/>
  <c r="P301" i="1"/>
  <c r="Q301" i="1"/>
  <c r="O302" i="1"/>
  <c r="P302" i="1"/>
  <c r="Q302" i="1"/>
  <c r="O303" i="1"/>
  <c r="P303" i="1"/>
  <c r="Q303" i="1"/>
  <c r="O304" i="1"/>
  <c r="P304" i="1"/>
  <c r="Q304" i="1"/>
  <c r="O305" i="1"/>
  <c r="P305" i="1"/>
  <c r="Q305" i="1"/>
  <c r="O306" i="1"/>
  <c r="P306" i="1"/>
  <c r="Q306" i="1"/>
  <c r="O307" i="1"/>
  <c r="P307" i="1"/>
  <c r="Q307" i="1"/>
  <c r="O308" i="1"/>
  <c r="P308" i="1"/>
  <c r="Q308" i="1"/>
  <c r="O309" i="1"/>
  <c r="P309" i="1"/>
  <c r="Q309" i="1"/>
  <c r="O310" i="1"/>
  <c r="P310" i="1"/>
  <c r="Q310" i="1"/>
  <c r="O311" i="1"/>
  <c r="P311" i="1"/>
  <c r="Q311" i="1"/>
  <c r="O312" i="1"/>
  <c r="P312" i="1"/>
  <c r="Q312" i="1"/>
  <c r="O313" i="1"/>
  <c r="P313" i="1"/>
  <c r="Q313" i="1"/>
  <c r="O314" i="1"/>
  <c r="P314" i="1"/>
  <c r="Q314" i="1"/>
  <c r="O315" i="1"/>
  <c r="P315" i="1"/>
  <c r="Q315" i="1"/>
  <c r="O316" i="1"/>
  <c r="P316" i="1"/>
  <c r="Q316" i="1"/>
  <c r="O317" i="1"/>
  <c r="P317" i="1"/>
  <c r="Q317" i="1"/>
  <c r="O318" i="1"/>
  <c r="P318" i="1"/>
  <c r="Q318" i="1"/>
  <c r="O319" i="1"/>
  <c r="P319" i="1"/>
  <c r="Q319" i="1"/>
  <c r="O320" i="1"/>
  <c r="P320" i="1"/>
  <c r="Q320" i="1"/>
  <c r="O321" i="1"/>
  <c r="P321" i="1"/>
  <c r="Q321" i="1"/>
  <c r="O322" i="1"/>
  <c r="P322" i="1"/>
  <c r="Q322" i="1"/>
  <c r="O323" i="1"/>
  <c r="P323" i="1"/>
  <c r="Q323" i="1"/>
  <c r="O324" i="1"/>
  <c r="P324" i="1"/>
  <c r="Q324" i="1"/>
  <c r="O325" i="1"/>
  <c r="P325" i="1"/>
  <c r="Q325" i="1"/>
  <c r="O326" i="1"/>
  <c r="P326" i="1"/>
  <c r="Q326" i="1"/>
  <c r="O327" i="1"/>
  <c r="P327" i="1"/>
  <c r="Q327" i="1"/>
  <c r="O328" i="1"/>
  <c r="P328" i="1"/>
  <c r="Q328" i="1"/>
  <c r="O329" i="1"/>
  <c r="P329" i="1"/>
  <c r="Q329" i="1"/>
  <c r="O330" i="1"/>
  <c r="P330" i="1"/>
  <c r="Q330" i="1"/>
  <c r="O331" i="1"/>
  <c r="P331" i="1"/>
  <c r="Q331" i="1"/>
  <c r="O332" i="1"/>
  <c r="P332" i="1"/>
  <c r="Q332" i="1"/>
  <c r="O333" i="1"/>
  <c r="P333" i="1"/>
  <c r="Q333" i="1"/>
  <c r="O334" i="1"/>
  <c r="P334" i="1"/>
  <c r="Q334" i="1"/>
  <c r="O335" i="1"/>
  <c r="P335" i="1"/>
  <c r="Q335" i="1"/>
  <c r="O336" i="1"/>
  <c r="P336" i="1"/>
  <c r="Q336" i="1"/>
  <c r="O338" i="1"/>
  <c r="P338" i="1"/>
  <c r="Q338" i="1"/>
  <c r="O339" i="1"/>
  <c r="P339" i="1"/>
  <c r="Q339" i="1"/>
  <c r="O340" i="1"/>
  <c r="P340" i="1"/>
  <c r="Q340" i="1"/>
  <c r="O341" i="1"/>
  <c r="P341" i="1"/>
  <c r="Q341" i="1"/>
  <c r="O342" i="1"/>
  <c r="P342" i="1"/>
  <c r="Q342" i="1"/>
  <c r="O345" i="1"/>
  <c r="P345" i="1"/>
  <c r="Q345" i="1"/>
  <c r="O343" i="1"/>
  <c r="P343" i="1"/>
  <c r="Q343" i="1"/>
  <c r="O346" i="1"/>
  <c r="P346" i="1"/>
  <c r="Q346" i="1"/>
  <c r="O347" i="1"/>
  <c r="P347" i="1"/>
  <c r="Q347" i="1"/>
  <c r="O348" i="1"/>
  <c r="P348" i="1"/>
  <c r="Q348" i="1"/>
  <c r="O349" i="1"/>
  <c r="P349" i="1"/>
  <c r="Q349" i="1"/>
  <c r="O351" i="1"/>
  <c r="P351" i="1"/>
  <c r="Q351" i="1"/>
  <c r="O352" i="1"/>
  <c r="P352" i="1"/>
  <c r="Q352" i="1"/>
  <c r="O353" i="1"/>
  <c r="P353" i="1"/>
  <c r="Q353" i="1"/>
  <c r="O354" i="1"/>
  <c r="P354" i="1"/>
  <c r="Q354" i="1"/>
  <c r="O355" i="1"/>
  <c r="P355" i="1"/>
  <c r="Q355" i="1"/>
  <c r="O356" i="1"/>
  <c r="P356" i="1"/>
  <c r="Q356" i="1"/>
  <c r="O357" i="1"/>
  <c r="P357" i="1"/>
  <c r="Q357" i="1"/>
  <c r="O358" i="1"/>
  <c r="P358" i="1"/>
  <c r="Q358" i="1"/>
  <c r="O359" i="1"/>
  <c r="P359" i="1"/>
  <c r="Q359" i="1"/>
  <c r="O360" i="1"/>
  <c r="P360" i="1"/>
  <c r="Q360" i="1"/>
  <c r="O361" i="1"/>
  <c r="P361" i="1"/>
  <c r="Q361" i="1"/>
  <c r="O362" i="1"/>
  <c r="P362" i="1"/>
  <c r="Q362" i="1"/>
  <c r="O363" i="1"/>
  <c r="P363" i="1"/>
  <c r="Q363" i="1"/>
  <c r="O364" i="1"/>
  <c r="P364" i="1"/>
  <c r="Q364" i="1"/>
  <c r="O365" i="1"/>
  <c r="P365" i="1"/>
  <c r="Q365" i="1"/>
  <c r="O366" i="1"/>
  <c r="P366" i="1"/>
  <c r="Q366" i="1"/>
  <c r="O367" i="1"/>
  <c r="P367" i="1"/>
  <c r="Q367" i="1"/>
  <c r="O369" i="1"/>
  <c r="P369" i="1"/>
  <c r="Q369" i="1"/>
  <c r="O370" i="1"/>
  <c r="P370" i="1"/>
  <c r="Q370" i="1"/>
  <c r="O371" i="1"/>
  <c r="P371" i="1"/>
  <c r="Q371" i="1"/>
  <c r="O372" i="1"/>
  <c r="P372" i="1"/>
  <c r="Q372" i="1"/>
  <c r="O373" i="1"/>
  <c r="P373" i="1"/>
  <c r="Q373" i="1"/>
  <c r="O374" i="1"/>
  <c r="P374" i="1"/>
  <c r="Q374" i="1"/>
  <c r="O377" i="1"/>
  <c r="P377" i="1"/>
  <c r="Q377" i="1"/>
  <c r="O378" i="1"/>
  <c r="P378" i="1"/>
  <c r="Q378" i="1"/>
  <c r="O379" i="1"/>
  <c r="P379" i="1"/>
  <c r="Q379" i="1"/>
  <c r="O380" i="1"/>
  <c r="P380" i="1"/>
  <c r="Q380" i="1"/>
  <c r="O381" i="1"/>
  <c r="P381" i="1"/>
  <c r="Q381" i="1"/>
  <c r="O382" i="1"/>
  <c r="P382" i="1"/>
  <c r="Q382" i="1"/>
  <c r="O383" i="1"/>
  <c r="P383" i="1"/>
  <c r="Q383" i="1"/>
  <c r="O384" i="1"/>
  <c r="P384" i="1"/>
  <c r="Q384" i="1"/>
  <c r="O385" i="1"/>
  <c r="P385" i="1"/>
  <c r="Q385" i="1"/>
  <c r="O386" i="1"/>
  <c r="P386" i="1"/>
  <c r="Q386" i="1"/>
  <c r="O387" i="1"/>
  <c r="P387" i="1"/>
  <c r="Q387" i="1"/>
  <c r="O388" i="1"/>
  <c r="P388" i="1"/>
  <c r="Q388" i="1"/>
  <c r="O389" i="1"/>
  <c r="P389" i="1"/>
  <c r="Q389" i="1"/>
  <c r="O390" i="1"/>
  <c r="P390" i="1"/>
  <c r="Q390" i="1"/>
  <c r="O391" i="1"/>
  <c r="P391" i="1"/>
  <c r="Q391" i="1"/>
  <c r="O392" i="1"/>
  <c r="P392" i="1"/>
  <c r="Q392" i="1"/>
  <c r="O393" i="1"/>
  <c r="P393" i="1"/>
  <c r="Q393" i="1"/>
  <c r="O394" i="1"/>
  <c r="P394" i="1"/>
  <c r="Q394" i="1"/>
  <c r="O395" i="1"/>
  <c r="P395" i="1"/>
  <c r="Q395" i="1"/>
  <c r="O396" i="1"/>
  <c r="P396" i="1"/>
  <c r="Q396" i="1"/>
  <c r="O397" i="1"/>
  <c r="P397" i="1"/>
  <c r="Q397" i="1"/>
  <c r="O398" i="1"/>
  <c r="P398" i="1"/>
  <c r="Q398" i="1"/>
  <c r="O399" i="1"/>
  <c r="P399" i="1"/>
  <c r="Q399" i="1"/>
  <c r="O400" i="1"/>
  <c r="P400" i="1"/>
  <c r="Q400" i="1"/>
  <c r="O401" i="1"/>
  <c r="P401" i="1"/>
  <c r="Q401" i="1"/>
  <c r="O402" i="1"/>
  <c r="P402" i="1"/>
  <c r="Q402" i="1"/>
  <c r="O403" i="1"/>
  <c r="P403" i="1"/>
  <c r="Q403" i="1"/>
  <c r="O404" i="1"/>
  <c r="P404" i="1"/>
  <c r="Q404" i="1"/>
  <c r="O405" i="1"/>
  <c r="P405" i="1"/>
  <c r="Q405" i="1"/>
  <c r="O406" i="1"/>
  <c r="P406" i="1"/>
  <c r="Q406" i="1"/>
  <c r="O407" i="1"/>
  <c r="P407" i="1"/>
  <c r="Q407" i="1"/>
  <c r="O408" i="1"/>
  <c r="P408" i="1"/>
  <c r="Q408" i="1"/>
  <c r="O409" i="1"/>
  <c r="P409" i="1"/>
  <c r="Q409" i="1"/>
  <c r="O410" i="1"/>
  <c r="P410" i="1"/>
  <c r="Q410" i="1"/>
  <c r="O411" i="1"/>
  <c r="P411" i="1"/>
  <c r="Q411" i="1"/>
  <c r="O412" i="1"/>
  <c r="P412" i="1"/>
  <c r="Q412" i="1"/>
  <c r="O413" i="1"/>
  <c r="P413" i="1"/>
  <c r="Q413" i="1"/>
  <c r="O414" i="1"/>
  <c r="P414" i="1"/>
  <c r="Q414" i="1"/>
  <c r="O415" i="1"/>
  <c r="P415" i="1"/>
  <c r="Q415" i="1"/>
  <c r="O416" i="1"/>
  <c r="P416" i="1"/>
  <c r="Q416" i="1"/>
  <c r="O417" i="1"/>
  <c r="P417" i="1"/>
  <c r="Q417" i="1"/>
  <c r="O418" i="1"/>
  <c r="P418" i="1"/>
  <c r="Q418" i="1"/>
  <c r="O419" i="1"/>
  <c r="P419" i="1"/>
  <c r="Q419" i="1"/>
  <c r="O420" i="1"/>
  <c r="P420" i="1"/>
  <c r="Q420" i="1"/>
  <c r="O421" i="1"/>
  <c r="P421" i="1"/>
  <c r="Q421" i="1"/>
  <c r="O422" i="1"/>
  <c r="P422" i="1"/>
  <c r="Q422" i="1"/>
  <c r="O423" i="1"/>
  <c r="P423" i="1"/>
  <c r="Q423" i="1"/>
  <c r="O424" i="1"/>
  <c r="P424" i="1"/>
  <c r="Q424" i="1"/>
  <c r="O425" i="1"/>
  <c r="P425" i="1"/>
  <c r="Q425" i="1"/>
  <c r="O426" i="1"/>
  <c r="P426" i="1"/>
  <c r="Q426" i="1"/>
  <c r="O427" i="1"/>
  <c r="P427" i="1"/>
  <c r="Q427" i="1"/>
  <c r="O428" i="1"/>
  <c r="P428" i="1"/>
  <c r="Q428" i="1"/>
  <c r="O429" i="1"/>
  <c r="P429" i="1"/>
  <c r="Q429" i="1"/>
  <c r="O430" i="1"/>
  <c r="P430" i="1"/>
  <c r="Q430" i="1"/>
  <c r="O431" i="1"/>
  <c r="P431" i="1"/>
  <c r="Q431" i="1"/>
  <c r="O432" i="1"/>
  <c r="P432" i="1"/>
  <c r="Q432" i="1"/>
  <c r="O433" i="1"/>
  <c r="P433" i="1"/>
  <c r="Q433" i="1"/>
  <c r="O434" i="1"/>
  <c r="P434" i="1"/>
  <c r="Q434" i="1"/>
  <c r="O435" i="1"/>
  <c r="P435" i="1"/>
  <c r="Q435" i="1"/>
  <c r="O436" i="1"/>
  <c r="P436" i="1"/>
  <c r="Q436" i="1"/>
  <c r="O437" i="1"/>
  <c r="P437" i="1"/>
  <c r="Q437" i="1"/>
  <c r="O438" i="1"/>
  <c r="P438" i="1"/>
  <c r="Q438" i="1"/>
  <c r="O439" i="1"/>
  <c r="P439" i="1"/>
  <c r="Q439" i="1"/>
  <c r="O440" i="1"/>
  <c r="P440" i="1"/>
  <c r="Q440" i="1"/>
  <c r="O441" i="1"/>
  <c r="P441" i="1"/>
  <c r="Q441" i="1"/>
  <c r="O442" i="1"/>
  <c r="P442" i="1"/>
  <c r="Q442" i="1"/>
  <c r="O443" i="1"/>
  <c r="P443" i="1"/>
  <c r="Q443" i="1"/>
  <c r="O444" i="1"/>
  <c r="P444" i="1"/>
  <c r="Q444" i="1"/>
  <c r="O445" i="1"/>
  <c r="P445" i="1"/>
  <c r="Q445" i="1"/>
  <c r="O446" i="1"/>
  <c r="P446" i="1"/>
  <c r="Q446" i="1"/>
  <c r="O447" i="1"/>
  <c r="P447" i="1"/>
  <c r="Q447" i="1"/>
  <c r="O448" i="1"/>
  <c r="P448" i="1"/>
  <c r="Q448" i="1"/>
  <c r="O449" i="1"/>
  <c r="P449" i="1"/>
  <c r="Q449" i="1"/>
  <c r="O450" i="1"/>
  <c r="P450" i="1"/>
  <c r="Q450" i="1"/>
  <c r="O451" i="1"/>
  <c r="P451" i="1"/>
  <c r="Q451" i="1"/>
  <c r="O452" i="1"/>
  <c r="P452" i="1"/>
  <c r="Q452" i="1"/>
  <c r="O453" i="1"/>
  <c r="P453" i="1"/>
  <c r="Q453" i="1"/>
  <c r="O454" i="1"/>
  <c r="P454" i="1"/>
  <c r="Q454" i="1"/>
  <c r="O455" i="1"/>
  <c r="P455" i="1"/>
  <c r="Q455" i="1"/>
  <c r="O456" i="1"/>
  <c r="P456" i="1"/>
  <c r="Q456" i="1"/>
  <c r="O457" i="1"/>
  <c r="P457" i="1"/>
  <c r="Q457" i="1"/>
  <c r="O458" i="1"/>
  <c r="P458" i="1"/>
  <c r="Q458" i="1"/>
  <c r="O459" i="1"/>
  <c r="P459" i="1"/>
  <c r="Q459" i="1"/>
  <c r="O460" i="1"/>
  <c r="P460" i="1"/>
  <c r="Q460" i="1"/>
  <c r="O461" i="1"/>
  <c r="P461" i="1"/>
  <c r="Q461" i="1"/>
  <c r="O462" i="1"/>
  <c r="P462" i="1"/>
  <c r="Q462" i="1"/>
  <c r="O463" i="1"/>
  <c r="P463" i="1"/>
  <c r="Q463" i="1"/>
  <c r="O464" i="1"/>
  <c r="P464" i="1"/>
  <c r="Q464" i="1"/>
  <c r="O465" i="1"/>
  <c r="P465" i="1"/>
  <c r="Q465" i="1"/>
  <c r="O466" i="1"/>
  <c r="P466" i="1"/>
  <c r="Q466" i="1"/>
  <c r="O467" i="1"/>
  <c r="P467" i="1"/>
  <c r="Q467" i="1"/>
  <c r="O468" i="1"/>
  <c r="P468" i="1"/>
  <c r="Q468" i="1"/>
  <c r="O469" i="1"/>
  <c r="P469" i="1"/>
  <c r="Q469" i="1"/>
  <c r="O470" i="1"/>
  <c r="P470" i="1"/>
  <c r="Q470" i="1"/>
  <c r="O471" i="1"/>
  <c r="P471" i="1"/>
  <c r="Q471" i="1"/>
  <c r="O472" i="1"/>
  <c r="P472" i="1"/>
  <c r="Q472" i="1"/>
  <c r="O473" i="1"/>
  <c r="P473" i="1"/>
  <c r="Q473" i="1"/>
  <c r="O474" i="1"/>
  <c r="P474" i="1"/>
  <c r="Q474" i="1"/>
  <c r="O475" i="1"/>
  <c r="P475" i="1"/>
  <c r="Q475" i="1"/>
  <c r="O476" i="1"/>
  <c r="P476" i="1"/>
  <c r="Q476" i="1"/>
  <c r="O477" i="1"/>
  <c r="P477" i="1"/>
  <c r="Q477" i="1"/>
  <c r="O478" i="1"/>
  <c r="P478" i="1"/>
  <c r="Q478" i="1"/>
  <c r="O479" i="1"/>
  <c r="P479" i="1"/>
  <c r="Q479" i="1"/>
  <c r="O480" i="1"/>
  <c r="P480" i="1"/>
  <c r="Q480" i="1"/>
  <c r="O481" i="1"/>
  <c r="P481" i="1"/>
  <c r="Q481" i="1"/>
  <c r="O482" i="1"/>
  <c r="P482" i="1"/>
  <c r="Q482" i="1"/>
  <c r="O483" i="1"/>
  <c r="P483" i="1"/>
  <c r="Q483" i="1"/>
  <c r="O484" i="1"/>
  <c r="P484" i="1"/>
  <c r="Q484" i="1"/>
  <c r="O485" i="1"/>
  <c r="P485" i="1"/>
  <c r="Q485" i="1"/>
  <c r="O486" i="1"/>
  <c r="P486" i="1"/>
  <c r="Q486" i="1"/>
  <c r="O487" i="1"/>
  <c r="P487" i="1"/>
  <c r="Q487" i="1"/>
  <c r="O488" i="1"/>
  <c r="P488" i="1"/>
  <c r="Q488" i="1"/>
  <c r="O489" i="1"/>
  <c r="P489" i="1"/>
  <c r="Q489" i="1"/>
  <c r="O490" i="1"/>
  <c r="P490" i="1"/>
  <c r="Q490" i="1"/>
  <c r="O491" i="1"/>
  <c r="P491" i="1"/>
  <c r="Q491" i="1"/>
  <c r="O492" i="1"/>
  <c r="P492" i="1"/>
  <c r="Q492" i="1"/>
  <c r="O493" i="1"/>
  <c r="P493" i="1"/>
  <c r="Q493" i="1"/>
  <c r="O494" i="1"/>
  <c r="P494" i="1"/>
  <c r="Q494" i="1"/>
  <c r="O495" i="1"/>
  <c r="P495" i="1"/>
  <c r="Q495" i="1"/>
  <c r="O496" i="1"/>
  <c r="P496" i="1"/>
  <c r="O497" i="1"/>
  <c r="P497" i="1"/>
  <c r="Q497" i="1"/>
  <c r="O498" i="1"/>
  <c r="P498" i="1"/>
  <c r="Q498" i="1"/>
  <c r="O499" i="1"/>
  <c r="P499" i="1"/>
  <c r="Q499" i="1"/>
  <c r="O500" i="1"/>
  <c r="P500" i="1"/>
  <c r="Q500" i="1"/>
  <c r="O501" i="1"/>
  <c r="P501" i="1"/>
  <c r="Q501" i="1"/>
  <c r="O502" i="1"/>
  <c r="P502" i="1"/>
  <c r="Q502" i="1"/>
  <c r="O503" i="1"/>
  <c r="P503" i="1"/>
  <c r="Q503" i="1"/>
  <c r="O504" i="1"/>
  <c r="P504" i="1"/>
  <c r="Q504" i="1"/>
  <c r="O505" i="1"/>
  <c r="P505" i="1"/>
  <c r="O506" i="1"/>
  <c r="P506" i="1"/>
  <c r="Q506" i="1"/>
  <c r="O507" i="1"/>
  <c r="P507" i="1"/>
  <c r="Q507" i="1"/>
  <c r="O508" i="1"/>
  <c r="P508" i="1"/>
  <c r="Q508" i="1"/>
  <c r="O509" i="1"/>
  <c r="P509" i="1"/>
  <c r="Q509" i="1"/>
  <c r="O510" i="1"/>
  <c r="P510" i="1"/>
  <c r="Q510" i="1"/>
  <c r="O511" i="1"/>
  <c r="P511" i="1"/>
  <c r="Q511" i="1"/>
  <c r="O512" i="1"/>
  <c r="P512" i="1"/>
  <c r="Q512" i="1"/>
  <c r="O513" i="1"/>
  <c r="P513" i="1"/>
  <c r="Q513" i="1"/>
  <c r="O514" i="1"/>
  <c r="P514" i="1"/>
  <c r="Q514" i="1"/>
  <c r="O515" i="1"/>
  <c r="P515" i="1"/>
  <c r="Q515" i="1"/>
  <c r="O516" i="1"/>
  <c r="P516" i="1"/>
  <c r="Q516" i="1"/>
  <c r="O517" i="1"/>
  <c r="P517" i="1"/>
  <c r="Q517" i="1"/>
  <c r="O518" i="1"/>
  <c r="P518" i="1"/>
  <c r="Q518" i="1"/>
  <c r="O519" i="1"/>
  <c r="P519" i="1"/>
  <c r="Q519" i="1"/>
  <c r="O520" i="1"/>
  <c r="P520" i="1"/>
  <c r="Q520" i="1"/>
  <c r="O521" i="1"/>
  <c r="P521" i="1"/>
  <c r="Q521" i="1"/>
  <c r="O522" i="1"/>
  <c r="P522" i="1"/>
  <c r="Q522" i="1"/>
  <c r="O523" i="1"/>
  <c r="P523" i="1"/>
  <c r="Q523" i="1"/>
  <c r="O524" i="1"/>
  <c r="P524" i="1"/>
  <c r="Q524" i="1"/>
  <c r="O525" i="1"/>
  <c r="P525" i="1"/>
  <c r="Q525" i="1"/>
  <c r="O526" i="1"/>
  <c r="P526" i="1"/>
  <c r="Q526" i="1"/>
  <c r="O527" i="1"/>
  <c r="P527" i="1"/>
  <c r="Q527" i="1"/>
  <c r="O528" i="1"/>
  <c r="P528" i="1"/>
  <c r="Q528" i="1"/>
  <c r="O529" i="1"/>
  <c r="P529" i="1"/>
  <c r="Q529" i="1"/>
  <c r="O530" i="1"/>
  <c r="P530" i="1"/>
  <c r="Q530" i="1"/>
  <c r="O531" i="1"/>
  <c r="P531" i="1"/>
  <c r="Q531" i="1"/>
  <c r="O532" i="1"/>
  <c r="P532" i="1"/>
  <c r="Q532" i="1"/>
  <c r="O533" i="1"/>
  <c r="P533" i="1"/>
  <c r="Q533" i="1"/>
  <c r="O534" i="1"/>
  <c r="P534" i="1"/>
  <c r="Q534" i="1"/>
  <c r="O535" i="1"/>
  <c r="P535" i="1"/>
  <c r="Q535" i="1"/>
  <c r="O536" i="1"/>
  <c r="P536" i="1"/>
  <c r="Q536" i="1"/>
  <c r="O537" i="1"/>
  <c r="P537" i="1"/>
  <c r="Q537" i="1"/>
  <c r="O538" i="1"/>
  <c r="P538" i="1"/>
  <c r="Q538" i="1"/>
  <c r="O539" i="1"/>
  <c r="P539" i="1"/>
  <c r="Q539" i="1"/>
  <c r="O540" i="1"/>
  <c r="P540" i="1"/>
  <c r="Q540" i="1"/>
  <c r="O541" i="1"/>
  <c r="P541" i="1"/>
  <c r="Q541" i="1"/>
  <c r="O542" i="1"/>
  <c r="P542" i="1"/>
  <c r="Q542" i="1"/>
  <c r="O544" i="1"/>
  <c r="P544" i="1"/>
  <c r="Q544" i="1"/>
  <c r="O545" i="1"/>
  <c r="P545" i="1"/>
  <c r="Q545" i="1"/>
  <c r="O546" i="1"/>
  <c r="P546" i="1"/>
  <c r="Q546" i="1"/>
  <c r="O547" i="1"/>
  <c r="P547" i="1"/>
  <c r="Q547" i="1"/>
  <c r="O548" i="1"/>
  <c r="P548" i="1"/>
  <c r="Q548" i="1"/>
  <c r="O549" i="1"/>
  <c r="P549" i="1"/>
  <c r="Q549" i="1"/>
  <c r="O550" i="1"/>
  <c r="P550" i="1"/>
  <c r="Q550" i="1"/>
  <c r="O551" i="1"/>
  <c r="P551" i="1"/>
  <c r="Q551" i="1"/>
  <c r="O552" i="1"/>
  <c r="P552" i="1"/>
  <c r="Q552" i="1"/>
  <c r="O553" i="1"/>
  <c r="P553" i="1"/>
  <c r="Q553" i="1"/>
  <c r="O554" i="1"/>
  <c r="P554" i="1"/>
  <c r="Q554" i="1"/>
  <c r="O557" i="1"/>
  <c r="P557" i="1"/>
  <c r="Q557" i="1"/>
  <c r="O555" i="1"/>
  <c r="P555" i="1"/>
  <c r="Q555" i="1"/>
  <c r="O556" i="1"/>
  <c r="P556" i="1"/>
  <c r="Q556" i="1"/>
  <c r="O558" i="1"/>
  <c r="P558" i="1"/>
  <c r="Q558" i="1"/>
  <c r="O559" i="1"/>
  <c r="P559" i="1"/>
  <c r="Q559" i="1"/>
  <c r="O560" i="1"/>
  <c r="P560" i="1"/>
  <c r="Q560" i="1"/>
  <c r="O561" i="1"/>
  <c r="P561" i="1"/>
  <c r="Q561" i="1"/>
  <c r="O562" i="1"/>
  <c r="P562" i="1"/>
  <c r="Q562" i="1"/>
  <c r="O563" i="1"/>
  <c r="P563" i="1"/>
  <c r="Q563" i="1"/>
  <c r="O564" i="1"/>
  <c r="P564" i="1"/>
  <c r="Q564" i="1"/>
  <c r="O565" i="1"/>
  <c r="P565" i="1"/>
  <c r="Q565" i="1"/>
  <c r="O566" i="1"/>
  <c r="P566" i="1"/>
  <c r="Q566" i="1"/>
  <c r="O567" i="1"/>
  <c r="P567" i="1"/>
  <c r="Q567" i="1"/>
  <c r="O568" i="1"/>
  <c r="P568" i="1"/>
  <c r="Q568" i="1"/>
  <c r="O569" i="1"/>
  <c r="P569" i="1"/>
  <c r="Q569" i="1"/>
  <c r="O570" i="1"/>
  <c r="P570" i="1"/>
  <c r="Q570" i="1"/>
  <c r="O571" i="1"/>
  <c r="P571" i="1"/>
  <c r="Q571" i="1"/>
  <c r="O572" i="1"/>
  <c r="P572" i="1"/>
  <c r="Q572" i="1"/>
  <c r="O573" i="1"/>
  <c r="P573" i="1"/>
  <c r="Q573" i="1"/>
  <c r="O574" i="1"/>
  <c r="P574" i="1"/>
  <c r="Q574" i="1"/>
  <c r="O575" i="1"/>
  <c r="P575" i="1"/>
  <c r="Q575" i="1"/>
  <c r="O576" i="1"/>
  <c r="P576" i="1"/>
  <c r="Q576" i="1"/>
  <c r="O577" i="1"/>
  <c r="P577" i="1"/>
  <c r="Q577" i="1"/>
  <c r="O578" i="1"/>
  <c r="P578" i="1"/>
  <c r="Q578" i="1"/>
  <c r="O579" i="1"/>
  <c r="P579" i="1"/>
  <c r="Q579" i="1"/>
  <c r="O580" i="1"/>
  <c r="P580" i="1"/>
  <c r="Q580" i="1"/>
  <c r="O581" i="1"/>
  <c r="P581" i="1"/>
  <c r="Q581" i="1"/>
  <c r="O582" i="1"/>
  <c r="P582" i="1"/>
  <c r="Q582" i="1"/>
  <c r="O583" i="1"/>
  <c r="P583" i="1"/>
  <c r="Q583" i="1"/>
  <c r="O584" i="1"/>
  <c r="P584" i="1"/>
  <c r="Q584" i="1"/>
  <c r="O585" i="1"/>
  <c r="P585" i="1"/>
  <c r="Q585" i="1"/>
  <c r="O586" i="1"/>
  <c r="P586" i="1"/>
  <c r="Q586" i="1"/>
  <c r="O587" i="1"/>
  <c r="P587" i="1"/>
  <c r="Q587" i="1"/>
  <c r="O588" i="1"/>
  <c r="P588" i="1"/>
  <c r="Q588" i="1"/>
  <c r="O589" i="1"/>
  <c r="P589" i="1"/>
  <c r="Q589" i="1"/>
  <c r="O590" i="1"/>
  <c r="P590" i="1"/>
  <c r="Q590" i="1"/>
  <c r="O591" i="1"/>
  <c r="P591" i="1"/>
  <c r="Q591" i="1"/>
  <c r="O592" i="1"/>
  <c r="P592" i="1"/>
  <c r="Q592" i="1"/>
  <c r="O593" i="1"/>
  <c r="P593" i="1"/>
  <c r="Q593" i="1"/>
  <c r="O594" i="1"/>
  <c r="P594" i="1"/>
  <c r="Q594" i="1"/>
  <c r="O595" i="1"/>
  <c r="P595" i="1"/>
  <c r="Q595" i="1"/>
  <c r="O596" i="1"/>
  <c r="P596" i="1"/>
  <c r="Q596" i="1"/>
  <c r="O597" i="1"/>
  <c r="P597" i="1"/>
  <c r="Q597" i="1"/>
  <c r="O598" i="1"/>
  <c r="P598" i="1"/>
  <c r="Q598" i="1"/>
  <c r="O599" i="1"/>
  <c r="P599" i="1"/>
  <c r="Q599" i="1"/>
  <c r="O600" i="1"/>
  <c r="P600" i="1"/>
  <c r="Q600" i="1"/>
  <c r="O601" i="1"/>
  <c r="P601" i="1"/>
  <c r="Q601" i="1"/>
  <c r="O602" i="1"/>
  <c r="P602" i="1"/>
  <c r="Q602" i="1"/>
  <c r="O603" i="1"/>
  <c r="P603" i="1"/>
  <c r="Q603" i="1"/>
  <c r="O604" i="1"/>
  <c r="P604" i="1"/>
  <c r="Q604" i="1"/>
  <c r="O605" i="1"/>
  <c r="P605" i="1"/>
  <c r="Q605" i="1"/>
  <c r="O606" i="1"/>
  <c r="P606" i="1"/>
  <c r="Q606" i="1"/>
  <c r="O607" i="1"/>
  <c r="P607" i="1"/>
  <c r="Q607" i="1"/>
  <c r="O608" i="1"/>
  <c r="P608" i="1"/>
  <c r="Q608" i="1"/>
  <c r="O609" i="1"/>
  <c r="P609" i="1"/>
  <c r="Q609" i="1"/>
  <c r="O610" i="1"/>
  <c r="P610" i="1"/>
  <c r="Q610" i="1"/>
  <c r="O611" i="1"/>
  <c r="P611" i="1"/>
  <c r="Q611" i="1"/>
  <c r="O612" i="1"/>
  <c r="P612" i="1"/>
  <c r="Q612" i="1"/>
  <c r="O613" i="1"/>
  <c r="P613" i="1"/>
  <c r="Q613" i="1"/>
  <c r="O614" i="1"/>
  <c r="P614" i="1"/>
  <c r="Q614" i="1"/>
  <c r="O615" i="1"/>
  <c r="P615" i="1"/>
  <c r="Q615" i="1"/>
  <c r="O616" i="1"/>
  <c r="P616" i="1"/>
  <c r="Q616" i="1"/>
  <c r="O617" i="1"/>
  <c r="P617" i="1"/>
  <c r="Q617" i="1"/>
  <c r="O618" i="1"/>
  <c r="P618" i="1"/>
  <c r="Q618" i="1"/>
  <c r="O619" i="1"/>
  <c r="P619" i="1"/>
  <c r="Q619" i="1"/>
  <c r="O620" i="1"/>
  <c r="P620" i="1"/>
  <c r="Q620" i="1"/>
  <c r="O621" i="1"/>
  <c r="P621" i="1"/>
  <c r="Q621" i="1"/>
  <c r="O622" i="1"/>
  <c r="P622" i="1"/>
  <c r="Q622" i="1"/>
  <c r="O623" i="1"/>
  <c r="P623" i="1"/>
  <c r="Q623" i="1"/>
  <c r="O624" i="1"/>
  <c r="P624" i="1"/>
  <c r="Q624" i="1"/>
  <c r="O625" i="1"/>
  <c r="P625" i="1"/>
  <c r="Q625" i="1"/>
  <c r="O626" i="1"/>
  <c r="P626" i="1"/>
  <c r="Q626" i="1"/>
  <c r="O627" i="1"/>
  <c r="P627" i="1"/>
  <c r="Q627" i="1"/>
  <c r="O628" i="1"/>
  <c r="P628" i="1"/>
  <c r="Q628" i="1"/>
  <c r="O629" i="1"/>
  <c r="P629" i="1"/>
  <c r="Q629" i="1"/>
  <c r="O630" i="1"/>
  <c r="P630" i="1"/>
  <c r="Q630" i="1"/>
  <c r="O631" i="1"/>
  <c r="P631" i="1"/>
  <c r="Q631" i="1"/>
  <c r="O632" i="1"/>
  <c r="P632" i="1"/>
  <c r="Q632" i="1"/>
  <c r="O633" i="1"/>
  <c r="P633" i="1"/>
  <c r="Q633" i="1"/>
  <c r="O634" i="1"/>
  <c r="P634" i="1"/>
  <c r="Q634" i="1"/>
  <c r="O635" i="1"/>
  <c r="P635" i="1"/>
  <c r="Q635" i="1"/>
  <c r="O636" i="1"/>
  <c r="P636" i="1"/>
  <c r="Q636" i="1"/>
  <c r="O637" i="1"/>
  <c r="P637" i="1"/>
  <c r="Q637" i="1"/>
  <c r="O638" i="1"/>
  <c r="P638" i="1"/>
  <c r="Q638" i="1"/>
  <c r="O639" i="1"/>
  <c r="P639" i="1"/>
  <c r="Q639" i="1"/>
  <c r="O640" i="1"/>
  <c r="P640" i="1"/>
  <c r="Q640" i="1"/>
  <c r="O641" i="1"/>
  <c r="P641" i="1"/>
  <c r="Q641" i="1"/>
  <c r="O642" i="1"/>
  <c r="P642" i="1"/>
  <c r="Q642" i="1"/>
  <c r="O643" i="1"/>
  <c r="P643" i="1"/>
  <c r="Q643" i="1"/>
  <c r="O644" i="1"/>
  <c r="P644" i="1"/>
  <c r="Q644" i="1"/>
  <c r="O645" i="1"/>
  <c r="P645" i="1"/>
  <c r="Q645" i="1"/>
  <c r="O646" i="1"/>
  <c r="P646" i="1"/>
  <c r="Q646" i="1"/>
  <c r="O647" i="1"/>
  <c r="P647" i="1"/>
  <c r="Q647" i="1"/>
  <c r="O648" i="1"/>
  <c r="P648" i="1"/>
  <c r="Q648" i="1"/>
  <c r="O649" i="1"/>
  <c r="P649" i="1"/>
  <c r="Q649" i="1"/>
  <c r="O650" i="1"/>
  <c r="P650" i="1"/>
  <c r="Q650" i="1"/>
  <c r="O651" i="1"/>
  <c r="P651" i="1"/>
  <c r="Q651" i="1"/>
  <c r="O652" i="1"/>
  <c r="P652" i="1"/>
  <c r="Q652" i="1"/>
  <c r="O653" i="1"/>
  <c r="P653" i="1"/>
  <c r="Q653" i="1"/>
  <c r="O654" i="1"/>
  <c r="P654" i="1"/>
  <c r="Q654" i="1"/>
  <c r="O655" i="1"/>
  <c r="P655" i="1"/>
  <c r="Q655" i="1"/>
  <c r="O656" i="1"/>
  <c r="P656" i="1"/>
  <c r="Q656" i="1"/>
  <c r="O657" i="1"/>
  <c r="P657" i="1"/>
  <c r="Q657" i="1"/>
  <c r="O658" i="1"/>
  <c r="P658" i="1"/>
  <c r="Q658" i="1"/>
  <c r="O659" i="1"/>
  <c r="P659" i="1"/>
  <c r="Q659" i="1"/>
  <c r="O660" i="1"/>
  <c r="P660" i="1"/>
  <c r="Q660" i="1"/>
  <c r="O661" i="1"/>
  <c r="P661" i="1"/>
  <c r="Q661" i="1"/>
  <c r="O662" i="1"/>
  <c r="P662" i="1"/>
  <c r="Q662" i="1"/>
  <c r="O663" i="1"/>
  <c r="P663" i="1"/>
  <c r="Q663" i="1"/>
  <c r="O667" i="1"/>
  <c r="P667" i="1"/>
  <c r="Q667" i="1"/>
  <c r="O668" i="1"/>
  <c r="P668" i="1"/>
  <c r="Q668" i="1"/>
  <c r="O669" i="1"/>
  <c r="P669" i="1"/>
  <c r="Q669" i="1"/>
  <c r="O670" i="1"/>
  <c r="P670" i="1"/>
  <c r="Q670" i="1"/>
  <c r="O671" i="1"/>
  <c r="P671" i="1"/>
  <c r="Q671" i="1"/>
  <c r="O672" i="1"/>
  <c r="P672" i="1"/>
  <c r="Q672" i="1"/>
  <c r="O673" i="1"/>
  <c r="P673" i="1"/>
  <c r="Q673" i="1"/>
  <c r="O674" i="1"/>
  <c r="P674" i="1"/>
  <c r="Q674" i="1"/>
  <c r="O675" i="1"/>
  <c r="P675" i="1"/>
  <c r="Q675" i="1"/>
  <c r="O676" i="1"/>
  <c r="P676" i="1"/>
  <c r="Q676" i="1"/>
  <c r="O677" i="1"/>
  <c r="P677" i="1"/>
  <c r="Q677" i="1"/>
  <c r="O678" i="1"/>
  <c r="P678" i="1"/>
  <c r="Q678" i="1"/>
  <c r="O679" i="1"/>
  <c r="P679" i="1"/>
  <c r="Q679" i="1"/>
  <c r="O680" i="1"/>
  <c r="P680" i="1"/>
  <c r="Q680" i="1"/>
  <c r="O681" i="1"/>
  <c r="P681" i="1"/>
  <c r="Q681" i="1"/>
  <c r="O682" i="1"/>
  <c r="P682" i="1"/>
  <c r="Q682" i="1"/>
  <c r="O683" i="1"/>
  <c r="P683" i="1"/>
  <c r="Q683" i="1"/>
  <c r="O684" i="1"/>
  <c r="P684" i="1"/>
  <c r="Q684" i="1"/>
  <c r="O685" i="1"/>
  <c r="P685" i="1"/>
  <c r="Q685" i="1"/>
  <c r="O686" i="1"/>
  <c r="P686" i="1"/>
  <c r="Q686" i="1"/>
  <c r="O687" i="1"/>
  <c r="P687" i="1"/>
  <c r="Q687" i="1"/>
  <c r="O688" i="1"/>
  <c r="P688" i="1"/>
  <c r="Q688" i="1"/>
  <c r="O689" i="1"/>
  <c r="P689" i="1"/>
  <c r="Q689" i="1"/>
  <c r="O690" i="1"/>
  <c r="P690" i="1"/>
  <c r="Q690" i="1"/>
  <c r="O691" i="1"/>
  <c r="P691" i="1"/>
  <c r="Q691" i="1"/>
  <c r="O692" i="1"/>
  <c r="P692" i="1"/>
  <c r="Q692" i="1"/>
  <c r="O693" i="1"/>
  <c r="P693" i="1"/>
  <c r="Q693" i="1"/>
  <c r="O694" i="1"/>
  <c r="P694" i="1"/>
  <c r="Q694" i="1"/>
  <c r="O695" i="1"/>
  <c r="P695" i="1"/>
  <c r="Q695" i="1"/>
  <c r="O696" i="1"/>
  <c r="P696" i="1"/>
  <c r="Q696" i="1"/>
  <c r="O697" i="1"/>
  <c r="P697" i="1"/>
  <c r="Q697" i="1"/>
  <c r="O698" i="1"/>
  <c r="P698" i="1"/>
  <c r="Q698" i="1"/>
  <c r="O699" i="1"/>
  <c r="P699" i="1"/>
  <c r="Q699" i="1"/>
  <c r="O700" i="1"/>
  <c r="P700" i="1"/>
  <c r="Q700" i="1"/>
  <c r="O701" i="1"/>
  <c r="P701" i="1"/>
  <c r="Q701" i="1"/>
  <c r="O702" i="1"/>
  <c r="P702" i="1"/>
  <c r="Q702" i="1"/>
  <c r="O703" i="1"/>
  <c r="P703" i="1"/>
  <c r="Q703" i="1"/>
  <c r="O704" i="1"/>
  <c r="P704" i="1"/>
  <c r="Q704" i="1"/>
  <c r="O705" i="1"/>
  <c r="P705" i="1"/>
  <c r="Q705" i="1"/>
  <c r="O706" i="1"/>
  <c r="P706" i="1"/>
  <c r="Q706" i="1"/>
  <c r="O707" i="1"/>
  <c r="P707" i="1"/>
  <c r="Q707" i="1"/>
  <c r="O708" i="1"/>
  <c r="P708" i="1"/>
  <c r="Q708" i="1"/>
  <c r="O709" i="1"/>
  <c r="P709" i="1"/>
  <c r="Q709" i="1"/>
  <c r="O710" i="1"/>
  <c r="P710" i="1"/>
  <c r="Q710" i="1"/>
  <c r="O711" i="1"/>
  <c r="P711" i="1"/>
  <c r="Q711" i="1"/>
  <c r="O712" i="1"/>
  <c r="P712" i="1"/>
  <c r="Q712" i="1"/>
  <c r="O713" i="1"/>
  <c r="P713" i="1"/>
  <c r="Q713" i="1"/>
  <c r="O714" i="1"/>
  <c r="P714" i="1"/>
  <c r="Q714" i="1"/>
  <c r="O715" i="1"/>
  <c r="P715" i="1"/>
  <c r="Q715" i="1"/>
  <c r="O716" i="1"/>
  <c r="P716" i="1"/>
  <c r="Q716" i="1"/>
  <c r="O717" i="1"/>
  <c r="P717" i="1"/>
  <c r="Q717" i="1"/>
  <c r="O718" i="1"/>
  <c r="P718" i="1"/>
  <c r="Q718" i="1"/>
  <c r="O719" i="1"/>
  <c r="P719" i="1"/>
  <c r="Q719" i="1"/>
  <c r="O720" i="1"/>
  <c r="P720" i="1"/>
  <c r="Q720" i="1"/>
  <c r="O721" i="1"/>
  <c r="P721" i="1"/>
  <c r="Q721" i="1"/>
  <c r="O722" i="1"/>
  <c r="P722" i="1"/>
  <c r="Q722" i="1"/>
  <c r="O723" i="1"/>
  <c r="P723" i="1"/>
  <c r="Q723" i="1"/>
  <c r="O724" i="1"/>
  <c r="P724" i="1"/>
  <c r="Q724" i="1"/>
  <c r="O725" i="1"/>
  <c r="P725" i="1"/>
  <c r="Q725" i="1"/>
  <c r="O726" i="1"/>
  <c r="P726" i="1"/>
  <c r="Q726" i="1"/>
  <c r="O727" i="1"/>
  <c r="P727" i="1"/>
  <c r="Q727" i="1"/>
  <c r="O728" i="1"/>
  <c r="P728" i="1"/>
  <c r="Q728" i="1"/>
  <c r="O729" i="1"/>
  <c r="P729" i="1"/>
  <c r="Q729" i="1"/>
  <c r="O730" i="1"/>
  <c r="P730" i="1"/>
  <c r="Q730" i="1"/>
  <c r="O731" i="1"/>
  <c r="P731" i="1"/>
  <c r="Q731" i="1"/>
  <c r="O732" i="1"/>
  <c r="P732" i="1"/>
  <c r="Q732" i="1"/>
  <c r="O733" i="1"/>
  <c r="P733" i="1"/>
  <c r="Q733" i="1"/>
  <c r="O734" i="1"/>
  <c r="P734" i="1"/>
  <c r="Q734" i="1"/>
  <c r="O735" i="1"/>
  <c r="P735" i="1"/>
  <c r="Q735" i="1"/>
  <c r="O736" i="1"/>
  <c r="P736" i="1"/>
  <c r="Q736" i="1"/>
  <c r="O737" i="1"/>
  <c r="P737" i="1"/>
  <c r="Q737" i="1"/>
  <c r="O738" i="1"/>
  <c r="P738" i="1"/>
  <c r="Q738" i="1"/>
  <c r="O739" i="1"/>
  <c r="P739" i="1"/>
  <c r="Q739" i="1"/>
  <c r="O740" i="1"/>
  <c r="P740" i="1"/>
  <c r="Q740" i="1"/>
  <c r="O741" i="1"/>
  <c r="P741" i="1"/>
  <c r="Q741" i="1"/>
  <c r="O742" i="1"/>
  <c r="P742" i="1"/>
  <c r="Q742" i="1"/>
  <c r="O743" i="1"/>
  <c r="P743" i="1"/>
  <c r="Q743" i="1"/>
  <c r="O744" i="1"/>
  <c r="P744" i="1"/>
  <c r="Q744" i="1"/>
  <c r="O745" i="1"/>
  <c r="P745" i="1"/>
  <c r="Q745" i="1"/>
  <c r="O747" i="1"/>
  <c r="P747" i="1"/>
  <c r="Q747" i="1"/>
  <c r="O748" i="1"/>
  <c r="P748" i="1"/>
  <c r="Q748" i="1"/>
  <c r="O749" i="1"/>
  <c r="P749" i="1"/>
  <c r="Q749" i="1"/>
  <c r="O750" i="1"/>
  <c r="P750" i="1"/>
  <c r="Q750" i="1"/>
  <c r="O751" i="1"/>
  <c r="P751" i="1"/>
  <c r="Q751" i="1"/>
  <c r="O752" i="1"/>
  <c r="P752" i="1"/>
  <c r="Q752" i="1"/>
  <c r="O753" i="1"/>
  <c r="P753" i="1"/>
  <c r="Q753" i="1"/>
  <c r="O754" i="1"/>
  <c r="P754" i="1"/>
  <c r="Q754" i="1"/>
  <c r="O755" i="1"/>
  <c r="P755" i="1"/>
  <c r="Q755" i="1"/>
  <c r="O756" i="1"/>
  <c r="P756" i="1"/>
  <c r="Q756" i="1"/>
  <c r="O757" i="1"/>
  <c r="P757" i="1"/>
  <c r="Q757" i="1"/>
  <c r="O758" i="1"/>
  <c r="P758" i="1"/>
  <c r="Q758" i="1"/>
  <c r="O759" i="1"/>
  <c r="P759" i="1"/>
  <c r="Q759" i="1"/>
  <c r="O760" i="1"/>
  <c r="P760" i="1"/>
  <c r="Q760" i="1"/>
  <c r="O761" i="1"/>
  <c r="P761" i="1"/>
  <c r="Q761" i="1"/>
  <c r="O762" i="1"/>
  <c r="P762" i="1"/>
  <c r="Q762" i="1"/>
  <c r="O763" i="1"/>
  <c r="P763" i="1"/>
  <c r="Q763" i="1"/>
  <c r="O764" i="1"/>
  <c r="P764" i="1"/>
  <c r="Q764" i="1"/>
  <c r="O765" i="1"/>
  <c r="P765" i="1"/>
  <c r="Q765" i="1"/>
  <c r="O766" i="1"/>
  <c r="P766" i="1"/>
  <c r="Q766" i="1"/>
  <c r="O767" i="1"/>
  <c r="P767" i="1"/>
  <c r="Q767" i="1"/>
  <c r="O768" i="1"/>
  <c r="P768" i="1"/>
  <c r="Q768" i="1"/>
  <c r="O769" i="1"/>
  <c r="P769" i="1"/>
  <c r="Q769" i="1"/>
  <c r="O770" i="1"/>
  <c r="P770" i="1"/>
  <c r="Q770" i="1"/>
  <c r="O771" i="1"/>
  <c r="P771" i="1"/>
  <c r="Q771" i="1"/>
  <c r="O772" i="1"/>
  <c r="P772" i="1"/>
  <c r="Q772" i="1"/>
  <c r="O773" i="1"/>
  <c r="P773" i="1"/>
  <c r="Q773" i="1"/>
  <c r="O774" i="1"/>
  <c r="P774" i="1"/>
  <c r="Q774" i="1"/>
  <c r="O775" i="1"/>
  <c r="P775" i="1"/>
  <c r="Q775" i="1"/>
  <c r="O776" i="1"/>
  <c r="P776" i="1"/>
  <c r="Q776" i="1"/>
  <c r="O777" i="1"/>
  <c r="P777" i="1"/>
  <c r="Q777" i="1"/>
  <c r="O778" i="1"/>
  <c r="P778" i="1"/>
  <c r="Q778" i="1"/>
  <c r="O779" i="1"/>
  <c r="P779" i="1"/>
  <c r="Q779" i="1"/>
  <c r="O780" i="1"/>
  <c r="P780" i="1"/>
  <c r="Q780" i="1"/>
  <c r="O781" i="1"/>
  <c r="P781" i="1"/>
  <c r="Q781" i="1"/>
  <c r="O782" i="1"/>
  <c r="P782" i="1"/>
  <c r="Q782" i="1"/>
  <c r="O783" i="1"/>
  <c r="P783" i="1"/>
  <c r="Q783" i="1"/>
  <c r="O784" i="1"/>
  <c r="P784" i="1"/>
  <c r="Q784" i="1"/>
  <c r="O785" i="1"/>
  <c r="P785" i="1"/>
  <c r="Q785" i="1"/>
  <c r="O786" i="1"/>
  <c r="P786" i="1"/>
  <c r="Q786" i="1"/>
  <c r="O787" i="1"/>
  <c r="P787" i="1"/>
  <c r="Q787" i="1"/>
  <c r="O788" i="1"/>
  <c r="P788" i="1"/>
  <c r="Q788" i="1"/>
  <c r="O789" i="1"/>
  <c r="P789" i="1"/>
  <c r="Q789" i="1"/>
  <c r="O790" i="1"/>
  <c r="P790" i="1"/>
  <c r="Q790" i="1"/>
  <c r="O791" i="1"/>
  <c r="P791" i="1"/>
  <c r="Q791" i="1"/>
  <c r="O792" i="1"/>
  <c r="P792" i="1"/>
  <c r="Q792" i="1"/>
  <c r="O793" i="1"/>
  <c r="P793" i="1"/>
  <c r="Q793" i="1"/>
  <c r="O794" i="1"/>
  <c r="P794" i="1"/>
  <c r="Q794" i="1"/>
  <c r="O795" i="1"/>
  <c r="P795" i="1"/>
  <c r="Q795" i="1"/>
  <c r="O796" i="1"/>
  <c r="P796" i="1"/>
  <c r="Q796" i="1"/>
  <c r="O797" i="1"/>
  <c r="P797" i="1"/>
  <c r="Q797" i="1"/>
  <c r="O798" i="1"/>
  <c r="P798" i="1"/>
  <c r="Q798" i="1"/>
  <c r="O799" i="1"/>
  <c r="P799" i="1"/>
  <c r="Q799" i="1"/>
  <c r="O800" i="1"/>
  <c r="P800" i="1"/>
  <c r="Q800" i="1"/>
  <c r="O801" i="1"/>
  <c r="P801" i="1"/>
  <c r="Q801" i="1"/>
  <c r="O802" i="1"/>
  <c r="P802" i="1"/>
  <c r="Q802" i="1"/>
  <c r="O803" i="1"/>
  <c r="P803" i="1"/>
  <c r="Q803" i="1"/>
  <c r="O804" i="1"/>
  <c r="P804" i="1"/>
  <c r="Q804" i="1"/>
  <c r="O805" i="1"/>
  <c r="P805" i="1"/>
  <c r="Q805" i="1"/>
  <c r="O806" i="1"/>
  <c r="P806" i="1"/>
  <c r="Q806" i="1"/>
  <c r="O808" i="1"/>
  <c r="P808" i="1"/>
  <c r="Q808" i="1"/>
  <c r="O809" i="1"/>
  <c r="P809" i="1"/>
  <c r="Q809" i="1"/>
  <c r="O810" i="1"/>
  <c r="P810" i="1"/>
  <c r="Q810" i="1"/>
  <c r="O811" i="1"/>
  <c r="P811" i="1"/>
  <c r="Q811" i="1"/>
  <c r="O812" i="1"/>
  <c r="P812" i="1"/>
  <c r="Q812" i="1"/>
  <c r="O813" i="1"/>
  <c r="P813" i="1"/>
  <c r="Q813" i="1"/>
  <c r="O814" i="1"/>
  <c r="P814" i="1"/>
  <c r="Q814" i="1"/>
  <c r="O815" i="1"/>
  <c r="P815" i="1"/>
  <c r="Q815" i="1"/>
  <c r="O816" i="1"/>
  <c r="P816" i="1"/>
  <c r="Q816" i="1"/>
  <c r="O817" i="1"/>
  <c r="P817" i="1"/>
  <c r="Q817" i="1"/>
  <c r="O818" i="1"/>
  <c r="P818" i="1"/>
  <c r="Q818" i="1"/>
  <c r="O819" i="1"/>
  <c r="P819" i="1"/>
  <c r="Q819" i="1"/>
  <c r="O820" i="1"/>
  <c r="P820" i="1"/>
  <c r="Q820" i="1"/>
  <c r="O821" i="1"/>
  <c r="P821" i="1"/>
  <c r="Q821" i="1"/>
  <c r="O822" i="1"/>
  <c r="P822" i="1"/>
  <c r="Q822" i="1"/>
  <c r="O823" i="1"/>
  <c r="P823" i="1"/>
  <c r="Q823" i="1"/>
  <c r="O824" i="1"/>
  <c r="P824" i="1"/>
  <c r="Q824" i="1"/>
  <c r="O825" i="1"/>
  <c r="P825" i="1"/>
  <c r="Q825" i="1"/>
  <c r="O826" i="1"/>
  <c r="P826" i="1"/>
  <c r="Q826" i="1"/>
  <c r="O827" i="1"/>
  <c r="P827" i="1"/>
  <c r="Q827" i="1"/>
  <c r="O828" i="1"/>
  <c r="P828" i="1"/>
  <c r="Q828" i="1"/>
  <c r="O829" i="1"/>
  <c r="P829" i="1"/>
  <c r="Q829" i="1"/>
  <c r="O830" i="1"/>
  <c r="P830" i="1"/>
  <c r="Q830" i="1"/>
  <c r="O831" i="1"/>
  <c r="P831" i="1"/>
  <c r="Q831" i="1"/>
  <c r="O832" i="1"/>
  <c r="P832" i="1"/>
  <c r="Q832" i="1"/>
  <c r="O834" i="1"/>
  <c r="P834" i="1"/>
  <c r="Q834" i="1"/>
  <c r="O835" i="1"/>
  <c r="P835" i="1"/>
  <c r="Q835" i="1"/>
  <c r="O836" i="1"/>
  <c r="P836" i="1"/>
  <c r="Q836" i="1"/>
  <c r="O837" i="1"/>
  <c r="P837" i="1"/>
  <c r="Q837" i="1"/>
  <c r="O838" i="1"/>
  <c r="P838" i="1"/>
  <c r="Q838" i="1"/>
  <c r="O839" i="1"/>
  <c r="P839" i="1"/>
  <c r="Q839" i="1"/>
  <c r="O840" i="1"/>
  <c r="P840" i="1"/>
  <c r="Q840" i="1"/>
  <c r="O841" i="1"/>
  <c r="P841" i="1"/>
  <c r="Q841" i="1"/>
  <c r="O842" i="1"/>
  <c r="P842" i="1"/>
  <c r="Q842" i="1"/>
  <c r="O843" i="1"/>
  <c r="P843" i="1"/>
  <c r="Q843" i="1"/>
  <c r="O844" i="1"/>
  <c r="P844" i="1"/>
  <c r="Q844" i="1"/>
  <c r="O845" i="1"/>
  <c r="P845" i="1"/>
  <c r="Q845" i="1"/>
  <c r="O846" i="1"/>
  <c r="P846" i="1"/>
  <c r="Q846" i="1"/>
  <c r="O847" i="1"/>
  <c r="P847" i="1"/>
  <c r="Q847" i="1"/>
  <c r="O848" i="1"/>
  <c r="P848" i="1"/>
  <c r="Q848" i="1"/>
  <c r="O850" i="1"/>
  <c r="P850" i="1"/>
  <c r="Q850" i="1"/>
  <c r="O851" i="1"/>
  <c r="P851" i="1"/>
  <c r="Q851" i="1"/>
  <c r="O852" i="1"/>
  <c r="P852" i="1"/>
  <c r="Q852" i="1"/>
  <c r="O853" i="1"/>
  <c r="P853" i="1"/>
  <c r="Q853" i="1"/>
  <c r="O854" i="1"/>
  <c r="P854" i="1"/>
  <c r="Q854" i="1"/>
  <c r="O855" i="1"/>
  <c r="P855" i="1"/>
  <c r="Q855" i="1"/>
  <c r="O856" i="1"/>
  <c r="P856" i="1"/>
  <c r="Q856" i="1"/>
  <c r="O857" i="1"/>
  <c r="P857" i="1"/>
  <c r="Q857" i="1"/>
  <c r="O858" i="1"/>
  <c r="P858" i="1"/>
  <c r="Q858" i="1"/>
  <c r="O859" i="1"/>
  <c r="P859" i="1"/>
  <c r="Q859" i="1"/>
  <c r="O860" i="1"/>
  <c r="P860" i="1"/>
  <c r="Q860" i="1"/>
  <c r="O861" i="1"/>
  <c r="P861" i="1"/>
  <c r="Q861" i="1"/>
  <c r="O862" i="1"/>
  <c r="P862" i="1"/>
  <c r="Q862" i="1"/>
  <c r="O863" i="1"/>
  <c r="P863" i="1"/>
  <c r="Q863" i="1"/>
  <c r="O864" i="1"/>
  <c r="P864" i="1"/>
  <c r="Q864" i="1"/>
  <c r="O865" i="1"/>
  <c r="P865" i="1"/>
  <c r="Q865" i="1"/>
  <c r="O866" i="1"/>
  <c r="P866" i="1"/>
  <c r="Q866" i="1"/>
  <c r="O867" i="1"/>
  <c r="P867" i="1"/>
  <c r="Q867" i="1"/>
  <c r="L14" i="6" l="1"/>
  <c r="R14" i="6"/>
  <c r="P4" i="1" l="1"/>
  <c r="P2" i="1" s="1"/>
  <c r="L13" i="6" l="1"/>
  <c r="R13" i="6"/>
  <c r="L12" i="6" l="1"/>
  <c r="R12" i="6"/>
  <c r="P37" i="12" l="1"/>
  <c r="P2" i="12" l="1"/>
  <c r="P3" i="12"/>
  <c r="P4" i="12"/>
  <c r="P5" i="12"/>
  <c r="P6" i="12"/>
  <c r="P7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8" i="12"/>
  <c r="Q4" i="1" l="1"/>
  <c r="Q2" i="1" s="1"/>
  <c r="Q1" i="1" l="1"/>
  <c r="P1" i="1" l="1"/>
  <c r="E62" i="12" l="1"/>
  <c r="F62" i="12" s="1"/>
  <c r="E63" i="12"/>
  <c r="F63" i="12" s="1"/>
  <c r="E64" i="12"/>
  <c r="F64" i="12" s="1"/>
  <c r="R8" i="6" l="1"/>
  <c r="R9" i="6"/>
  <c r="R10" i="6"/>
  <c r="R11" i="6"/>
  <c r="F681" i="10" l="1"/>
  <c r="G681" i="10" s="1"/>
  <c r="J681" i="10"/>
  <c r="K681" i="10" l="1"/>
  <c r="E25" i="12" l="1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F39" i="10" l="1"/>
  <c r="J39" i="10"/>
  <c r="F515" i="10" l="1"/>
  <c r="G515" i="10" s="1"/>
  <c r="J515" i="10"/>
  <c r="F287" i="10"/>
  <c r="G287" i="10" s="1"/>
  <c r="J287" i="10"/>
  <c r="F315" i="10"/>
  <c r="G315" i="10" s="1"/>
  <c r="J315" i="10"/>
  <c r="F582" i="10"/>
  <c r="G582" i="10" s="1"/>
  <c r="J582" i="10"/>
  <c r="F597" i="10"/>
  <c r="G597" i="10" s="1"/>
  <c r="J597" i="10"/>
  <c r="F655" i="10"/>
  <c r="G655" i="10" s="1"/>
  <c r="J655" i="10"/>
  <c r="F712" i="10"/>
  <c r="G712" i="10" s="1"/>
  <c r="J712" i="10"/>
  <c r="F319" i="10"/>
  <c r="G319" i="10" s="1"/>
  <c r="J319" i="10"/>
  <c r="K582" i="10" l="1"/>
  <c r="K287" i="10"/>
  <c r="K597" i="10"/>
  <c r="K712" i="10"/>
  <c r="K315" i="10"/>
  <c r="K515" i="10"/>
  <c r="K319" i="10"/>
  <c r="F675" i="10" l="1"/>
  <c r="G675" i="10" s="1"/>
  <c r="J675" i="10"/>
  <c r="F666" i="10"/>
  <c r="G666" i="10" s="1"/>
  <c r="J666" i="10"/>
  <c r="F667" i="10"/>
  <c r="G667" i="10" s="1"/>
  <c r="J667" i="10"/>
  <c r="F630" i="10"/>
  <c r="G630" i="10" s="1"/>
  <c r="J630" i="10"/>
  <c r="F281" i="10"/>
  <c r="G281" i="10" s="1"/>
  <c r="J281" i="10"/>
  <c r="F531" i="10"/>
  <c r="J531" i="10"/>
  <c r="F532" i="10"/>
  <c r="J532" i="10"/>
  <c r="K667" i="10" l="1"/>
  <c r="K630" i="10"/>
  <c r="K666" i="10"/>
  <c r="K281" i="10"/>
  <c r="G532" i="10"/>
  <c r="K532" i="10" s="1"/>
  <c r="F255" i="10" l="1"/>
  <c r="G255" i="10" s="1"/>
  <c r="J255" i="10"/>
  <c r="K255" i="10" l="1"/>
  <c r="F560" i="10"/>
  <c r="G560" i="10" s="1"/>
  <c r="J560" i="10"/>
  <c r="F545" i="10" l="1"/>
  <c r="G545" i="10" s="1"/>
  <c r="J545" i="10"/>
  <c r="F743" i="10"/>
  <c r="G743" i="10" s="1"/>
  <c r="F491" i="10"/>
  <c r="G491" i="10" s="1"/>
  <c r="J491" i="10"/>
  <c r="F480" i="10"/>
  <c r="G480" i="10" s="1"/>
  <c r="J480" i="10"/>
  <c r="F203" i="10"/>
  <c r="J203" i="10"/>
  <c r="K491" i="10" l="1"/>
  <c r="F25" i="12" l="1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51" i="12"/>
  <c r="F52" i="12"/>
  <c r="F53" i="12"/>
  <c r="F54" i="12"/>
  <c r="F55" i="12"/>
  <c r="F56" i="12"/>
  <c r="F57" i="12"/>
  <c r="F58" i="12"/>
  <c r="F59" i="12"/>
  <c r="F60" i="12"/>
  <c r="F61" i="12"/>
  <c r="L11" i="6" l="1"/>
  <c r="N486" i="1" l="1"/>
  <c r="F462" i="10"/>
  <c r="J462" i="10"/>
  <c r="K462" i="10" s="1"/>
  <c r="L10" i="6" l="1"/>
  <c r="L9" i="6"/>
  <c r="F124" i="10" l="1"/>
  <c r="J124" i="10"/>
  <c r="F50" i="10"/>
  <c r="G50" i="10" s="1"/>
  <c r="J50" i="10"/>
  <c r="F735" i="10"/>
  <c r="G735" i="10" s="1"/>
  <c r="J735" i="10"/>
  <c r="K50" i="10" l="1"/>
  <c r="K735" i="10"/>
  <c r="L8" i="6"/>
  <c r="L3" i="6" l="1"/>
  <c r="L4" i="6"/>
  <c r="L5" i="6"/>
  <c r="L6" i="6"/>
  <c r="L7" i="6"/>
  <c r="F316" i="10" l="1"/>
  <c r="G316" i="10" s="1"/>
  <c r="J316" i="10"/>
  <c r="F258" i="10"/>
  <c r="G258" i="10" s="1"/>
  <c r="J258" i="10"/>
  <c r="J307" i="10"/>
  <c r="F307" i="10"/>
  <c r="G307" i="10" s="1"/>
  <c r="F734" i="10"/>
  <c r="G734" i="10" s="1"/>
  <c r="J734" i="10"/>
  <c r="K734" i="10" l="1"/>
  <c r="K258" i="10"/>
  <c r="K316" i="10"/>
  <c r="K307" i="10"/>
  <c r="R7" i="6" l="1"/>
  <c r="R5" i="6" l="1"/>
  <c r="R6" i="6"/>
  <c r="N573" i="1" l="1"/>
  <c r="J325" i="10" l="1"/>
  <c r="J326" i="10"/>
  <c r="J327" i="10"/>
  <c r="J328" i="10"/>
  <c r="K328" i="10" s="1"/>
  <c r="J329" i="10"/>
  <c r="J330" i="10"/>
  <c r="J331" i="10"/>
  <c r="J332" i="10"/>
  <c r="J333" i="10"/>
  <c r="J334" i="10"/>
  <c r="J335" i="10"/>
  <c r="J336" i="10"/>
  <c r="J337" i="10"/>
  <c r="J338" i="10"/>
  <c r="J339" i="10"/>
  <c r="J340" i="10"/>
  <c r="J341" i="10"/>
  <c r="J342" i="10"/>
  <c r="J343" i="10"/>
  <c r="J344" i="10"/>
  <c r="J345" i="10"/>
  <c r="F334" i="10"/>
  <c r="G334" i="10" s="1"/>
  <c r="K334" i="10" l="1"/>
  <c r="J533" i="10" l="1"/>
  <c r="F533" i="10"/>
  <c r="G533" i="10" s="1"/>
  <c r="N555" i="1"/>
  <c r="N556" i="1"/>
  <c r="N560" i="1"/>
  <c r="N561" i="1"/>
  <c r="N562" i="1"/>
  <c r="N564" i="1"/>
  <c r="N565" i="1"/>
  <c r="N566" i="1"/>
  <c r="N567" i="1"/>
  <c r="F752" i="10" l="1"/>
  <c r="G752" i="10" s="1"/>
  <c r="F637" i="10" l="1"/>
  <c r="J637" i="10"/>
  <c r="F627" i="10"/>
  <c r="J627" i="10"/>
  <c r="F205" i="10"/>
  <c r="G205" i="10" s="1"/>
  <c r="F729" i="10"/>
  <c r="F730" i="10"/>
  <c r="F348" i="10"/>
  <c r="G348" i="10" s="1"/>
  <c r="F158" i="10"/>
  <c r="G158" i="10" s="1"/>
  <c r="G730" i="10" l="1"/>
  <c r="R4" i="6" l="1"/>
  <c r="F187" i="10" l="1"/>
  <c r="F765" i="10"/>
  <c r="J765" i="10"/>
  <c r="F736" i="10" l="1"/>
  <c r="G736" i="10" s="1"/>
  <c r="J736" i="10"/>
  <c r="F737" i="10"/>
  <c r="G737" i="10" s="1"/>
  <c r="J737" i="10"/>
  <c r="F738" i="10"/>
  <c r="G738" i="10" s="1"/>
  <c r="J738" i="10"/>
  <c r="F739" i="10"/>
  <c r="G739" i="10" s="1"/>
  <c r="J739" i="10"/>
  <c r="F740" i="10"/>
  <c r="G740" i="10" s="1"/>
  <c r="J740" i="10"/>
  <c r="F741" i="10"/>
  <c r="G741" i="10" s="1"/>
  <c r="J741" i="10"/>
  <c r="F742" i="10"/>
  <c r="G742" i="10" s="1"/>
  <c r="J742" i="10"/>
  <c r="F744" i="10"/>
  <c r="G744" i="10" s="1"/>
  <c r="J744" i="10"/>
  <c r="F745" i="10"/>
  <c r="G745" i="10" s="1"/>
  <c r="J745" i="10"/>
  <c r="F746" i="10"/>
  <c r="G746" i="10" s="1"/>
  <c r="J746" i="10"/>
  <c r="F747" i="10"/>
  <c r="G747" i="10" s="1"/>
  <c r="J747" i="10"/>
  <c r="F748" i="10"/>
  <c r="G748" i="10" s="1"/>
  <c r="J748" i="10"/>
  <c r="F749" i="10"/>
  <c r="G749" i="10" s="1"/>
  <c r="J749" i="10"/>
  <c r="F750" i="10"/>
  <c r="G750" i="10" s="1"/>
  <c r="J750" i="10"/>
  <c r="F751" i="10"/>
  <c r="G751" i="10" s="1"/>
  <c r="J751" i="10"/>
  <c r="F753" i="10"/>
  <c r="F754" i="10"/>
  <c r="J754" i="10"/>
  <c r="F755" i="10"/>
  <c r="J755" i="10"/>
  <c r="F756" i="10"/>
  <c r="J756" i="10"/>
  <c r="F761" i="10"/>
  <c r="J761" i="10"/>
  <c r="K750" i="10" l="1"/>
  <c r="G754" i="10"/>
  <c r="K754" i="10" s="1"/>
  <c r="G756" i="10"/>
  <c r="K756" i="10" s="1"/>
  <c r="K755" i="10"/>
  <c r="K749" i="10"/>
  <c r="K747" i="10"/>
  <c r="K745" i="10"/>
  <c r="K742" i="10"/>
  <c r="K740" i="10"/>
  <c r="K738" i="10"/>
  <c r="K736" i="10"/>
  <c r="K751" i="10"/>
  <c r="K748" i="10"/>
  <c r="K746" i="10"/>
  <c r="K744" i="10"/>
  <c r="K741" i="10"/>
  <c r="K739" i="10"/>
  <c r="K737" i="10"/>
  <c r="F720" i="10" l="1"/>
  <c r="J720" i="10"/>
  <c r="F759" i="10" l="1"/>
  <c r="J759" i="10"/>
  <c r="F724" i="10"/>
  <c r="J724" i="10"/>
  <c r="F722" i="10" l="1"/>
  <c r="J722" i="10"/>
  <c r="F767" i="10" l="1"/>
  <c r="J767" i="10"/>
  <c r="F727" i="10"/>
  <c r="F725" i="10"/>
  <c r="G725" i="10" s="1"/>
  <c r="J725" i="10"/>
  <c r="K725" i="10" l="1"/>
  <c r="F510" i="10" l="1"/>
  <c r="G510" i="10" s="1"/>
  <c r="J510" i="10"/>
  <c r="K510" i="10" l="1"/>
  <c r="F614" i="10" l="1"/>
  <c r="J614" i="10"/>
  <c r="N43" i="1" l="1"/>
  <c r="J1" i="6" l="1"/>
  <c r="P1" i="6"/>
  <c r="R3" i="6" l="1"/>
  <c r="R1" i="6" s="1"/>
  <c r="F104" i="10" l="1"/>
  <c r="G104" i="10" s="1"/>
  <c r="F696" i="10" l="1"/>
  <c r="J696" i="10"/>
  <c r="N724" i="1"/>
  <c r="F513" i="10"/>
  <c r="G513" i="10" s="1"/>
  <c r="J513" i="10"/>
  <c r="K513" i="10" l="1"/>
  <c r="F16" i="10" l="1"/>
  <c r="G16" i="10" s="1"/>
  <c r="J16" i="10"/>
  <c r="K16" i="10" l="1"/>
  <c r="F244" i="10" l="1"/>
  <c r="G244" i="10" s="1"/>
  <c r="J244" i="10"/>
  <c r="K244" i="10" l="1"/>
  <c r="F593" i="10" l="1"/>
  <c r="F683" i="10" l="1"/>
  <c r="G683" i="10" s="1"/>
  <c r="J683" i="10"/>
  <c r="F684" i="10"/>
  <c r="G684" i="10" s="1"/>
  <c r="J684" i="10"/>
  <c r="F69" i="10"/>
  <c r="G69" i="10" s="1"/>
  <c r="J69" i="10"/>
  <c r="K684" i="10" l="1"/>
  <c r="K69" i="10"/>
  <c r="L1" i="6" l="1"/>
  <c r="J779" i="10"/>
  <c r="F779" i="10"/>
  <c r="G779" i="10" s="1"/>
  <c r="F249" i="10"/>
  <c r="G249" i="10" s="1"/>
  <c r="F250" i="10"/>
  <c r="G250" i="10" s="1"/>
  <c r="K779" i="10" l="1"/>
  <c r="J797" i="10" l="1"/>
  <c r="F797" i="10"/>
  <c r="G797" i="10" s="1"/>
  <c r="K797" i="10" l="1"/>
  <c r="F35" i="10" l="1"/>
  <c r="J35" i="10"/>
  <c r="F658" i="10"/>
  <c r="J658" i="10"/>
  <c r="F329" i="10" l="1"/>
  <c r="F289" i="10"/>
  <c r="G289" i="10" s="1"/>
  <c r="J289" i="10"/>
  <c r="F52" i="10"/>
  <c r="G52" i="10" s="1"/>
  <c r="J52" i="10"/>
  <c r="F21" i="10"/>
  <c r="G21" i="10" s="1"/>
  <c r="J21" i="10"/>
  <c r="K289" i="10" l="1"/>
  <c r="K21" i="10"/>
  <c r="F81" i="10" l="1"/>
  <c r="G81" i="10" s="1"/>
  <c r="J81" i="10"/>
  <c r="K81" i="10" l="1"/>
  <c r="J4" i="10" l="1"/>
  <c r="J5" i="10"/>
  <c r="J6" i="10"/>
  <c r="J7" i="10"/>
  <c r="J8" i="10"/>
  <c r="J9" i="10"/>
  <c r="J10" i="10"/>
  <c r="J11" i="10"/>
  <c r="J12" i="10"/>
  <c r="J13" i="10"/>
  <c r="J14" i="10"/>
  <c r="J15" i="10"/>
  <c r="J17" i="10"/>
  <c r="J18" i="10"/>
  <c r="J19" i="10"/>
  <c r="J20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6" i="10"/>
  <c r="J37" i="10"/>
  <c r="J38" i="10"/>
  <c r="J40" i="10"/>
  <c r="J41" i="10"/>
  <c r="J42" i="10"/>
  <c r="J43" i="10"/>
  <c r="J44" i="10"/>
  <c r="J45" i="10"/>
  <c r="J46" i="10"/>
  <c r="J47" i="10"/>
  <c r="J48" i="10"/>
  <c r="J49" i="10"/>
  <c r="J51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70" i="10"/>
  <c r="J71" i="10"/>
  <c r="J72" i="10"/>
  <c r="J73" i="10"/>
  <c r="J74" i="10"/>
  <c r="J75" i="10"/>
  <c r="J76" i="10"/>
  <c r="J77" i="10"/>
  <c r="J78" i="10"/>
  <c r="J79" i="10"/>
  <c r="J80" i="10"/>
  <c r="J82" i="10"/>
  <c r="J83" i="10"/>
  <c r="J84" i="10"/>
  <c r="J85" i="10"/>
  <c r="J86" i="10"/>
  <c r="J87" i="10"/>
  <c r="J88" i="10"/>
  <c r="J89" i="10"/>
  <c r="J90" i="10"/>
  <c r="J91" i="10"/>
  <c r="J92" i="10"/>
  <c r="J93" i="10"/>
  <c r="J94" i="10"/>
  <c r="J95" i="10"/>
  <c r="J96" i="10"/>
  <c r="J97" i="10"/>
  <c r="J98" i="10"/>
  <c r="J99" i="10"/>
  <c r="J100" i="10"/>
  <c r="J101" i="10"/>
  <c r="J102" i="10"/>
  <c r="J103" i="10"/>
  <c r="J104" i="10"/>
  <c r="J105" i="10"/>
  <c r="J106" i="10"/>
  <c r="J107" i="10"/>
  <c r="J108" i="10"/>
  <c r="J109" i="10"/>
  <c r="J110" i="10"/>
  <c r="J111" i="10"/>
  <c r="J112" i="10"/>
  <c r="J113" i="10"/>
  <c r="J114" i="10"/>
  <c r="J115" i="10"/>
  <c r="J116" i="10"/>
  <c r="J117" i="10"/>
  <c r="J118" i="10"/>
  <c r="J119" i="10"/>
  <c r="J120" i="10"/>
  <c r="J121" i="10"/>
  <c r="J122" i="10"/>
  <c r="J123" i="10"/>
  <c r="J125" i="10"/>
  <c r="J126" i="10"/>
  <c r="J127" i="10"/>
  <c r="J128" i="10"/>
  <c r="J129" i="10"/>
  <c r="J130" i="10"/>
  <c r="J131" i="10"/>
  <c r="J132" i="10"/>
  <c r="J133" i="10"/>
  <c r="J134" i="10"/>
  <c r="J135" i="10"/>
  <c r="J136" i="10"/>
  <c r="J137" i="10"/>
  <c r="J138" i="10"/>
  <c r="J139" i="10"/>
  <c r="J140" i="10"/>
  <c r="J141" i="10"/>
  <c r="J142" i="10"/>
  <c r="J143" i="10"/>
  <c r="J144" i="10"/>
  <c r="J145" i="10"/>
  <c r="J146" i="10"/>
  <c r="J147" i="10"/>
  <c r="J148" i="10"/>
  <c r="J149" i="10"/>
  <c r="J150" i="10"/>
  <c r="J151" i="10"/>
  <c r="J152" i="10"/>
  <c r="J153" i="10"/>
  <c r="J154" i="10"/>
  <c r="J155" i="10"/>
  <c r="J156" i="10"/>
  <c r="J157" i="10"/>
  <c r="J159" i="10"/>
  <c r="J160" i="10"/>
  <c r="J161" i="10"/>
  <c r="J162" i="10"/>
  <c r="J163" i="10"/>
  <c r="J164" i="10"/>
  <c r="J165" i="10"/>
  <c r="J166" i="10"/>
  <c r="J167" i="10"/>
  <c r="J168" i="10"/>
  <c r="J169" i="10"/>
  <c r="J170" i="10"/>
  <c r="J171" i="10"/>
  <c r="J172" i="10"/>
  <c r="J173" i="10"/>
  <c r="J174" i="10"/>
  <c r="J175" i="10"/>
  <c r="J176" i="10"/>
  <c r="J177" i="10"/>
  <c r="J178" i="10"/>
  <c r="J179" i="10"/>
  <c r="J180" i="10"/>
  <c r="J181" i="10"/>
  <c r="J182" i="10"/>
  <c r="J183" i="10"/>
  <c r="J184" i="10"/>
  <c r="J185" i="10"/>
  <c r="J186" i="10"/>
  <c r="J188" i="10"/>
  <c r="J189" i="10"/>
  <c r="J190" i="10"/>
  <c r="J191" i="10"/>
  <c r="J192" i="10"/>
  <c r="J193" i="10"/>
  <c r="J194" i="10"/>
  <c r="J195" i="10"/>
  <c r="J196" i="10"/>
  <c r="J197" i="10"/>
  <c r="J198" i="10"/>
  <c r="J199" i="10"/>
  <c r="J200" i="10"/>
  <c r="J201" i="10"/>
  <c r="J202" i="10"/>
  <c r="J204" i="10"/>
  <c r="J206" i="10"/>
  <c r="J207" i="10"/>
  <c r="J208" i="10"/>
  <c r="J209" i="10"/>
  <c r="J210" i="10"/>
  <c r="J211" i="10"/>
  <c r="J212" i="10"/>
  <c r="J213" i="10"/>
  <c r="J214" i="10"/>
  <c r="J215" i="10"/>
  <c r="J216" i="10"/>
  <c r="J217" i="10"/>
  <c r="J218" i="10"/>
  <c r="J219" i="10"/>
  <c r="J220" i="10"/>
  <c r="J221" i="10"/>
  <c r="J222" i="10"/>
  <c r="J223" i="10"/>
  <c r="J224" i="10"/>
  <c r="J225" i="10"/>
  <c r="J226" i="10"/>
  <c r="J227" i="10"/>
  <c r="J228" i="10"/>
  <c r="J229" i="10"/>
  <c r="J230" i="10"/>
  <c r="J231" i="10"/>
  <c r="J232" i="10"/>
  <c r="J233" i="10"/>
  <c r="J234" i="10"/>
  <c r="J235" i="10"/>
  <c r="J236" i="10"/>
  <c r="J237" i="10"/>
  <c r="J238" i="10"/>
  <c r="J239" i="10"/>
  <c r="J240" i="10"/>
  <c r="J241" i="10"/>
  <c r="J242" i="10"/>
  <c r="J243" i="10"/>
  <c r="J245" i="10"/>
  <c r="J246" i="10"/>
  <c r="J247" i="10"/>
  <c r="J248" i="10"/>
  <c r="J250" i="10"/>
  <c r="J251" i="10"/>
  <c r="J252" i="10"/>
  <c r="J253" i="10"/>
  <c r="J254" i="10"/>
  <c r="J256" i="10"/>
  <c r="J257" i="10"/>
  <c r="J259" i="10"/>
  <c r="J260" i="10"/>
  <c r="J261" i="10"/>
  <c r="J262" i="10"/>
  <c r="J263" i="10"/>
  <c r="J264" i="10"/>
  <c r="J265" i="10"/>
  <c r="J266" i="10"/>
  <c r="J268" i="10"/>
  <c r="J267" i="10"/>
  <c r="J269" i="10"/>
  <c r="J270" i="10"/>
  <c r="J271" i="10"/>
  <c r="J272" i="10"/>
  <c r="J273" i="10"/>
  <c r="J274" i="10"/>
  <c r="J275" i="10"/>
  <c r="J276" i="10"/>
  <c r="J277" i="10"/>
  <c r="J278" i="10"/>
  <c r="J279" i="10"/>
  <c r="J280" i="10"/>
  <c r="J282" i="10"/>
  <c r="J283" i="10"/>
  <c r="J284" i="10"/>
  <c r="J285" i="10"/>
  <c r="J286" i="10"/>
  <c r="J288" i="10"/>
  <c r="J290" i="10"/>
  <c r="J291" i="10"/>
  <c r="J292" i="10"/>
  <c r="J293" i="10"/>
  <c r="J294" i="10"/>
  <c r="J295" i="10"/>
  <c r="J296" i="10"/>
  <c r="J297" i="10"/>
  <c r="J298" i="10"/>
  <c r="J299" i="10"/>
  <c r="J300" i="10"/>
  <c r="J301" i="10"/>
  <c r="J302" i="10"/>
  <c r="J303" i="10"/>
  <c r="J304" i="10"/>
  <c r="J305" i="10"/>
  <c r="J306" i="10"/>
  <c r="J308" i="10"/>
  <c r="J309" i="10"/>
  <c r="J310" i="10"/>
  <c r="J311" i="10"/>
  <c r="J312" i="10"/>
  <c r="J313" i="10"/>
  <c r="J314" i="10"/>
  <c r="J317" i="10"/>
  <c r="J318" i="10"/>
  <c r="J320" i="10"/>
  <c r="J321" i="10"/>
  <c r="J322" i="10"/>
  <c r="J323" i="10"/>
  <c r="J324" i="10"/>
  <c r="J346" i="10"/>
  <c r="J347" i="10"/>
  <c r="J349" i="10"/>
  <c r="J350" i="10"/>
  <c r="J351" i="10"/>
  <c r="J352" i="10"/>
  <c r="J353" i="10"/>
  <c r="J354" i="10"/>
  <c r="J355" i="10"/>
  <c r="J356" i="10"/>
  <c r="J357" i="10"/>
  <c r="J358" i="10"/>
  <c r="J359" i="10"/>
  <c r="J360" i="10"/>
  <c r="J361" i="10"/>
  <c r="J362" i="10"/>
  <c r="J363" i="10"/>
  <c r="J364" i="10"/>
  <c r="J365" i="10"/>
  <c r="J366" i="10"/>
  <c r="J367" i="10"/>
  <c r="J368" i="10"/>
  <c r="J369" i="10"/>
  <c r="J370" i="10"/>
  <c r="J371" i="10"/>
  <c r="J372" i="10"/>
  <c r="J373" i="10"/>
  <c r="J374" i="10"/>
  <c r="J375" i="10"/>
  <c r="J376" i="10"/>
  <c r="J377" i="10"/>
  <c r="J378" i="10"/>
  <c r="J379" i="10"/>
  <c r="J380" i="10"/>
  <c r="J381" i="10"/>
  <c r="J382" i="10"/>
  <c r="J383" i="10"/>
  <c r="J384" i="10"/>
  <c r="J385" i="10"/>
  <c r="J386" i="10"/>
  <c r="J387" i="10"/>
  <c r="J388" i="10"/>
  <c r="J389" i="10"/>
  <c r="J390" i="10"/>
  <c r="J391" i="10"/>
  <c r="J392" i="10"/>
  <c r="J393" i="10"/>
  <c r="J394" i="10"/>
  <c r="J395" i="10"/>
  <c r="J396" i="10"/>
  <c r="J397" i="10"/>
  <c r="J398" i="10"/>
  <c r="J399" i="10"/>
  <c r="J400" i="10"/>
  <c r="J401" i="10"/>
  <c r="J402" i="10"/>
  <c r="J403" i="10"/>
  <c r="J404" i="10"/>
  <c r="J405" i="10"/>
  <c r="J406" i="10"/>
  <c r="J407" i="10"/>
  <c r="J408" i="10"/>
  <c r="J409" i="10"/>
  <c r="J410" i="10"/>
  <c r="J411" i="10"/>
  <c r="J412" i="10"/>
  <c r="J413" i="10"/>
  <c r="J414" i="10"/>
  <c r="J415" i="10"/>
  <c r="J416" i="10"/>
  <c r="J417" i="10"/>
  <c r="J418" i="10"/>
  <c r="J419" i="10"/>
  <c r="J420" i="10"/>
  <c r="J421" i="10"/>
  <c r="J422" i="10"/>
  <c r="J423" i="10"/>
  <c r="J424" i="10"/>
  <c r="J425" i="10"/>
  <c r="J426" i="10"/>
  <c r="J427" i="10"/>
  <c r="J428" i="10"/>
  <c r="J429" i="10"/>
  <c r="J430" i="10"/>
  <c r="J431" i="10"/>
  <c r="J432" i="10"/>
  <c r="J433" i="10"/>
  <c r="J434" i="10"/>
  <c r="J435" i="10"/>
  <c r="J436" i="10"/>
  <c r="J437" i="10"/>
  <c r="J438" i="10"/>
  <c r="J439" i="10"/>
  <c r="J440" i="10"/>
  <c r="J441" i="10"/>
  <c r="J442" i="10"/>
  <c r="J443" i="10"/>
  <c r="J444" i="10"/>
  <c r="J445" i="10"/>
  <c r="J446" i="10"/>
  <c r="J447" i="10"/>
  <c r="J448" i="10"/>
  <c r="J449" i="10"/>
  <c r="J450" i="10"/>
  <c r="J451" i="10"/>
  <c r="J452" i="10"/>
  <c r="J453" i="10"/>
  <c r="J454" i="10"/>
  <c r="J455" i="10"/>
  <c r="J456" i="10"/>
  <c r="J457" i="10"/>
  <c r="J458" i="10"/>
  <c r="J459" i="10"/>
  <c r="J460" i="10"/>
  <c r="J461" i="10"/>
  <c r="J463" i="10"/>
  <c r="J464" i="10"/>
  <c r="J465" i="10"/>
  <c r="J466" i="10"/>
  <c r="J467" i="10"/>
  <c r="J468" i="10"/>
  <c r="J469" i="10"/>
  <c r="J470" i="10"/>
  <c r="J471" i="10"/>
  <c r="J472" i="10"/>
  <c r="J473" i="10"/>
  <c r="J474" i="10"/>
  <c r="J475" i="10"/>
  <c r="J476" i="10"/>
  <c r="J477" i="10"/>
  <c r="J478" i="10"/>
  <c r="J479" i="10"/>
  <c r="J481" i="10"/>
  <c r="J482" i="10"/>
  <c r="J483" i="10"/>
  <c r="J484" i="10"/>
  <c r="J485" i="10"/>
  <c r="J486" i="10"/>
  <c r="J487" i="10"/>
  <c r="J488" i="10"/>
  <c r="J489" i="10"/>
  <c r="J490" i="10"/>
  <c r="J492" i="10"/>
  <c r="J493" i="10"/>
  <c r="J494" i="10"/>
  <c r="J495" i="10"/>
  <c r="J496" i="10"/>
  <c r="J497" i="10"/>
  <c r="J498" i="10"/>
  <c r="J499" i="10"/>
  <c r="J500" i="10"/>
  <c r="J501" i="10"/>
  <c r="J502" i="10"/>
  <c r="J503" i="10"/>
  <c r="J551" i="10"/>
  <c r="J504" i="10"/>
  <c r="J505" i="10"/>
  <c r="J506" i="10"/>
  <c r="J507" i="10"/>
  <c r="J508" i="10"/>
  <c r="J509" i="10"/>
  <c r="J511" i="10"/>
  <c r="J512" i="10"/>
  <c r="J514" i="10"/>
  <c r="J516" i="10"/>
  <c r="J517" i="10"/>
  <c r="J518" i="10"/>
  <c r="J519" i="10"/>
  <c r="J520" i="10"/>
  <c r="J521" i="10"/>
  <c r="J522" i="10"/>
  <c r="J523" i="10"/>
  <c r="J524" i="10"/>
  <c r="J525" i="10"/>
  <c r="J526" i="10"/>
  <c r="J527" i="10"/>
  <c r="J528" i="10"/>
  <c r="J529" i="10"/>
  <c r="J530" i="10"/>
  <c r="J534" i="10"/>
  <c r="J535" i="10"/>
  <c r="J536" i="10"/>
  <c r="J537" i="10"/>
  <c r="J538" i="10"/>
  <c r="J539" i="10"/>
  <c r="J540" i="10"/>
  <c r="J541" i="10"/>
  <c r="J542" i="10"/>
  <c r="J543" i="10"/>
  <c r="J544" i="10"/>
  <c r="J546" i="10"/>
  <c r="J547" i="10"/>
  <c r="J548" i="10"/>
  <c r="J549" i="10"/>
  <c r="J550" i="10"/>
  <c r="J552" i="10"/>
  <c r="J553" i="10"/>
  <c r="J554" i="10"/>
  <c r="J555" i="10"/>
  <c r="J556" i="10"/>
  <c r="J557" i="10"/>
  <c r="J558" i="10"/>
  <c r="J561" i="10"/>
  <c r="J559" i="10"/>
  <c r="J562" i="10"/>
  <c r="J563" i="10"/>
  <c r="J564" i="10"/>
  <c r="J565" i="10"/>
  <c r="J566" i="10"/>
  <c r="J567" i="10"/>
  <c r="J568" i="10"/>
  <c r="J569" i="10"/>
  <c r="J570" i="10"/>
  <c r="J571" i="10"/>
  <c r="J572" i="10"/>
  <c r="J573" i="10"/>
  <c r="J574" i="10"/>
  <c r="J575" i="10"/>
  <c r="J576" i="10"/>
  <c r="J577" i="10"/>
  <c r="J578" i="10"/>
  <c r="J579" i="10"/>
  <c r="J580" i="10"/>
  <c r="J581" i="10"/>
  <c r="J583" i="10"/>
  <c r="J584" i="10"/>
  <c r="J585" i="10"/>
  <c r="J586" i="10"/>
  <c r="J587" i="10"/>
  <c r="J588" i="10"/>
  <c r="J589" i="10"/>
  <c r="J590" i="10"/>
  <c r="J591" i="10"/>
  <c r="J592" i="10"/>
  <c r="J594" i="10"/>
  <c r="J595" i="10"/>
  <c r="J596" i="10"/>
  <c r="J598" i="10"/>
  <c r="J599" i="10"/>
  <c r="J600" i="10"/>
  <c r="J601" i="10"/>
  <c r="J602" i="10"/>
  <c r="J603" i="10"/>
  <c r="J604" i="10"/>
  <c r="J605" i="10"/>
  <c r="J606" i="10"/>
  <c r="J607" i="10"/>
  <c r="J608" i="10"/>
  <c r="J609" i="10"/>
  <c r="J610" i="10"/>
  <c r="J611" i="10"/>
  <c r="J612" i="10"/>
  <c r="J613" i="10"/>
  <c r="J615" i="10"/>
  <c r="J616" i="10"/>
  <c r="J617" i="10"/>
  <c r="J618" i="10"/>
  <c r="J619" i="10"/>
  <c r="J620" i="10"/>
  <c r="J621" i="10"/>
  <c r="J622" i="10"/>
  <c r="J623" i="10"/>
  <c r="J624" i="10"/>
  <c r="J625" i="10"/>
  <c r="J626" i="10"/>
  <c r="J628" i="10"/>
  <c r="J629" i="10"/>
  <c r="J631" i="10"/>
  <c r="J632" i="10"/>
  <c r="J633" i="10"/>
  <c r="J634" i="10"/>
  <c r="J635" i="10"/>
  <c r="J636" i="10"/>
  <c r="J638" i="10"/>
  <c r="J639" i="10"/>
  <c r="J640" i="10"/>
  <c r="J641" i="10"/>
  <c r="J642" i="10"/>
  <c r="J643" i="10"/>
  <c r="J644" i="10"/>
  <c r="J645" i="10"/>
  <c r="J646" i="10"/>
  <c r="J647" i="10"/>
  <c r="J648" i="10"/>
  <c r="J649" i="10"/>
  <c r="J650" i="10"/>
  <c r="J651" i="10"/>
  <c r="J652" i="10"/>
  <c r="J653" i="10"/>
  <c r="J654" i="10"/>
  <c r="J656" i="10"/>
  <c r="J657" i="10"/>
  <c r="J659" i="10"/>
  <c r="J660" i="10"/>
  <c r="J661" i="10"/>
  <c r="J662" i="10"/>
  <c r="J663" i="10"/>
  <c r="J664" i="10"/>
  <c r="J665" i="10"/>
  <c r="J668" i="10"/>
  <c r="J669" i="10"/>
  <c r="J670" i="10"/>
  <c r="J671" i="10"/>
  <c r="J672" i="10"/>
  <c r="J673" i="10"/>
  <c r="J674" i="10"/>
  <c r="J676" i="10"/>
  <c r="J677" i="10"/>
  <c r="J678" i="10"/>
  <c r="J679" i="10"/>
  <c r="J680" i="10"/>
  <c r="J682" i="10"/>
  <c r="J685" i="10"/>
  <c r="J686" i="10"/>
  <c r="J687" i="10"/>
  <c r="J688" i="10"/>
  <c r="J689" i="10"/>
  <c r="J690" i="10"/>
  <c r="J691" i="10"/>
  <c r="J692" i="10"/>
  <c r="J693" i="10"/>
  <c r="J694" i="10"/>
  <c r="J695" i="10"/>
  <c r="J697" i="10"/>
  <c r="J698" i="10"/>
  <c r="J699" i="10"/>
  <c r="J700" i="10"/>
  <c r="J701" i="10"/>
  <c r="J702" i="10"/>
  <c r="J703" i="10"/>
  <c r="J704" i="10"/>
  <c r="J705" i="10"/>
  <c r="J706" i="10"/>
  <c r="J707" i="10"/>
  <c r="J708" i="10"/>
  <c r="J709" i="10"/>
  <c r="J710" i="10"/>
  <c r="J711" i="10"/>
  <c r="J713" i="10"/>
  <c r="J714" i="10"/>
  <c r="J715" i="10"/>
  <c r="J716" i="10"/>
  <c r="J717" i="10"/>
  <c r="J718" i="10"/>
  <c r="J719" i="10"/>
  <c r="J721" i="10"/>
  <c r="J723" i="10"/>
  <c r="J726" i="10"/>
  <c r="J728" i="10"/>
  <c r="J730" i="10"/>
  <c r="J731" i="10"/>
  <c r="J732" i="10"/>
  <c r="J733" i="10"/>
  <c r="J757" i="10"/>
  <c r="J760" i="10"/>
  <c r="J762" i="10"/>
  <c r="J763" i="10"/>
  <c r="J764" i="10"/>
  <c r="J766" i="10"/>
  <c r="J768" i="10"/>
  <c r="J769" i="10"/>
  <c r="J770" i="10"/>
  <c r="J771" i="10"/>
  <c r="J772" i="10"/>
  <c r="J773" i="10"/>
  <c r="J774" i="10"/>
  <c r="J775" i="10"/>
  <c r="J776" i="10"/>
  <c r="J777" i="10"/>
  <c r="J778" i="10"/>
  <c r="J780" i="10"/>
  <c r="J781" i="10"/>
  <c r="J782" i="10"/>
  <c r="J783" i="10"/>
  <c r="J784" i="10"/>
  <c r="J785" i="10"/>
  <c r="J786" i="10"/>
  <c r="J787" i="10"/>
  <c r="J788" i="10"/>
  <c r="J789" i="10"/>
  <c r="J790" i="10"/>
  <c r="J791" i="10"/>
  <c r="J792" i="10"/>
  <c r="J793" i="10"/>
  <c r="J794" i="10"/>
  <c r="J795" i="10"/>
  <c r="J796" i="10"/>
  <c r="J798" i="10"/>
  <c r="J799" i="10"/>
  <c r="F603" i="10" l="1"/>
  <c r="G603" i="10" s="1"/>
  <c r="K603" i="10" l="1"/>
  <c r="F351" i="10"/>
  <c r="G351" i="10" s="1"/>
  <c r="F623" i="10"/>
  <c r="K351" i="10" l="1"/>
  <c r="F565" i="10" l="1"/>
  <c r="F483" i="10" l="1"/>
  <c r="F54" i="10"/>
  <c r="F231" i="10" l="1"/>
  <c r="G231" i="10" s="1"/>
  <c r="K231" i="10" l="1"/>
  <c r="F164" i="10" l="1"/>
  <c r="G164" i="10" s="1"/>
  <c r="K164" i="10" l="1"/>
  <c r="F41" i="10" l="1"/>
  <c r="G41" i="10" s="1"/>
  <c r="F234" i="10" l="1"/>
  <c r="G234" i="10" s="1"/>
  <c r="K234" i="10" l="1"/>
  <c r="F136" i="10" l="1"/>
  <c r="G136" i="10" s="1"/>
  <c r="K136" i="10" l="1"/>
  <c r="F486" i="10"/>
  <c r="F213" i="10"/>
  <c r="G213" i="10" s="1"/>
  <c r="F428" i="10"/>
  <c r="K213" i="10" l="1"/>
  <c r="F673" i="10" l="1"/>
  <c r="F641" i="10"/>
  <c r="G641" i="10" s="1"/>
  <c r="F511" i="10" l="1"/>
  <c r="G511" i="10" s="1"/>
  <c r="K511" i="10" l="1"/>
  <c r="F180" i="10" l="1"/>
  <c r="G180" i="10" s="1"/>
  <c r="F131" i="10"/>
  <c r="G131" i="10" s="1"/>
  <c r="K180" i="10" l="1"/>
  <c r="K131" i="10"/>
  <c r="F678" i="10" l="1"/>
  <c r="G678" i="10" s="1"/>
  <c r="F632" i="10"/>
  <c r="G632" i="10" s="1"/>
  <c r="F538" i="10"/>
  <c r="F220" i="10" l="1"/>
  <c r="G220" i="10" s="1"/>
  <c r="F431" i="10"/>
  <c r="F550" i="10"/>
  <c r="K220" i="10" l="1"/>
  <c r="F495" i="10" l="1"/>
  <c r="F518" i="10" l="1"/>
  <c r="F619" i="10"/>
  <c r="F706" i="10" l="1"/>
  <c r="G706" i="10" s="1"/>
  <c r="K706" i="10" l="1"/>
  <c r="F463" i="10"/>
  <c r="G463" i="10" s="1"/>
  <c r="F496" i="10"/>
  <c r="G496" i="10" s="1"/>
  <c r="F193" i="10" l="1"/>
  <c r="G193" i="10" s="1"/>
  <c r="F224" i="10"/>
  <c r="G224" i="10" s="1"/>
  <c r="K193" i="10" l="1"/>
  <c r="F350" i="10" l="1"/>
  <c r="G350" i="10" s="1"/>
  <c r="K350" i="10" l="1"/>
  <c r="F201" i="10"/>
  <c r="G203" i="10" s="1"/>
  <c r="F138" i="10"/>
  <c r="G138" i="10" s="1"/>
  <c r="F600" i="10"/>
  <c r="F699" i="10"/>
  <c r="G699" i="10" s="1"/>
  <c r="F406" i="10"/>
  <c r="K138" i="10" l="1"/>
  <c r="F499" i="10" l="1"/>
  <c r="G499" i="10" s="1"/>
  <c r="F536" i="10" l="1"/>
  <c r="F171" i="10" l="1"/>
  <c r="G171" i="10" s="1"/>
  <c r="F230" i="10"/>
  <c r="G230" i="10" s="1"/>
  <c r="K171" i="10" l="1"/>
  <c r="K230" i="10"/>
  <c r="F14" i="10"/>
  <c r="G14" i="10" s="1"/>
  <c r="K14" i="10" l="1"/>
  <c r="F562" i="10" l="1"/>
  <c r="G562" i="10" s="1"/>
  <c r="F356" i="10"/>
  <c r="G356" i="10" s="1"/>
  <c r="F347" i="10"/>
  <c r="G347" i="10" s="1"/>
  <c r="F537" i="10"/>
  <c r="G538" i="10" s="1"/>
  <c r="K538" i="10" l="1"/>
  <c r="K356" i="10"/>
  <c r="K347" i="10"/>
  <c r="K537" i="10"/>
  <c r="F367" i="10"/>
  <c r="G367" i="10" s="1"/>
  <c r="F569" i="10"/>
  <c r="F409" i="10"/>
  <c r="K367" i="10" l="1"/>
  <c r="F284" i="10" l="1"/>
  <c r="G284" i="10" s="1"/>
  <c r="F275" i="10"/>
  <c r="G275" i="10" s="1"/>
  <c r="F31" i="10"/>
  <c r="G31" i="10" s="1"/>
  <c r="K284" i="10" l="1"/>
  <c r="K275" i="10"/>
  <c r="K31" i="10"/>
  <c r="F608" i="10" l="1"/>
  <c r="G608" i="10" s="1"/>
  <c r="F129" i="10"/>
  <c r="G129" i="10" s="1"/>
  <c r="K129" i="10" l="1"/>
  <c r="F293" i="10" l="1"/>
  <c r="G293" i="10" s="1"/>
  <c r="K293" i="10" l="1"/>
  <c r="F679" i="10" l="1"/>
  <c r="G679" i="10" s="1"/>
  <c r="F540" i="10"/>
  <c r="G540" i="10" s="1"/>
  <c r="F528" i="10"/>
  <c r="G528" i="10" s="1"/>
  <c r="K679" i="10" l="1"/>
  <c r="K540" i="10"/>
  <c r="K528" i="10"/>
  <c r="F86" i="10" l="1"/>
  <c r="G86" i="10" s="1"/>
  <c r="F764" i="10"/>
  <c r="G765" i="10" s="1"/>
  <c r="K765" i="10" s="1"/>
  <c r="F471" i="10"/>
  <c r="G471" i="10" s="1"/>
  <c r="F605" i="10"/>
  <c r="G605" i="10" s="1"/>
  <c r="K764" i="10" l="1"/>
  <c r="K471" i="10"/>
  <c r="K605" i="10"/>
  <c r="F631" i="10" l="1"/>
  <c r="G631" i="10" s="1"/>
  <c r="K631" i="10" l="1"/>
  <c r="F551" i="10" l="1"/>
  <c r="G551" i="10" s="1"/>
  <c r="K551" i="10" l="1"/>
  <c r="F142" i="10"/>
  <c r="F366" i="10"/>
  <c r="G366" i="10" s="1"/>
  <c r="K366" i="10" l="1"/>
  <c r="K142" i="10"/>
  <c r="F63" i="10" l="1"/>
  <c r="G63" i="10" s="1"/>
  <c r="F693" i="10" l="1"/>
  <c r="G693" i="10" s="1"/>
  <c r="F694" i="10"/>
  <c r="F695" i="10"/>
  <c r="F697" i="10"/>
  <c r="G697" i="10" s="1"/>
  <c r="F698" i="10"/>
  <c r="G698" i="10" s="1"/>
  <c r="G695" i="10" l="1"/>
  <c r="G696" i="10"/>
  <c r="K696" i="10" s="1"/>
  <c r="K699" i="10"/>
  <c r="K693" i="10"/>
  <c r="K694" i="10"/>
  <c r="K698" i="10"/>
  <c r="K697" i="10"/>
  <c r="K695" i="10" l="1"/>
  <c r="F651" i="10" l="1"/>
  <c r="G651" i="10" s="1"/>
  <c r="K651" i="10" l="1"/>
  <c r="F481" i="10" l="1"/>
  <c r="G481" i="10" s="1"/>
  <c r="F88" i="10" l="1"/>
  <c r="G88" i="10" s="1"/>
  <c r="F61" i="10" l="1"/>
  <c r="G61" i="10" s="1"/>
  <c r="F28" i="10" l="1"/>
  <c r="G28" i="10" s="1"/>
  <c r="K28" i="10" l="1"/>
  <c r="F676" i="10"/>
  <c r="G676" i="10" s="1"/>
  <c r="K676" i="10" l="1"/>
  <c r="F447" i="10"/>
  <c r="G447" i="10" s="1"/>
  <c r="F314" i="10"/>
  <c r="G314" i="10" s="1"/>
  <c r="K447" i="10" l="1"/>
  <c r="K314" i="10"/>
  <c r="F414" i="10" l="1"/>
  <c r="G414" i="10" s="1"/>
  <c r="K414" i="10" l="1"/>
  <c r="F588" i="10" l="1"/>
  <c r="G588" i="10" s="1"/>
  <c r="K588" i="10" l="1"/>
  <c r="N264" i="8" l="1"/>
  <c r="N293" i="8"/>
  <c r="N291" i="8"/>
  <c r="N289" i="8"/>
  <c r="N285" i="8"/>
  <c r="N284" i="8"/>
  <c r="N275" i="8"/>
  <c r="N274" i="8"/>
  <c r="N269" i="8"/>
  <c r="N268" i="8"/>
  <c r="N267" i="8"/>
  <c r="N263" i="8"/>
  <c r="N262" i="8"/>
  <c r="N261" i="8"/>
  <c r="N260" i="8"/>
  <c r="N259" i="8"/>
  <c r="N258" i="8"/>
  <c r="N257" i="8"/>
  <c r="N256" i="8"/>
  <c r="N255" i="8"/>
  <c r="N254" i="8"/>
  <c r="N253" i="8"/>
  <c r="N252" i="8"/>
  <c r="N251" i="8"/>
  <c r="N250" i="8"/>
  <c r="N249" i="8"/>
  <c r="N248" i="8"/>
  <c r="N247" i="8"/>
  <c r="N246" i="8"/>
  <c r="N245" i="8"/>
  <c r="N244" i="8"/>
  <c r="N243" i="8"/>
  <c r="N242" i="8"/>
  <c r="N241" i="8"/>
  <c r="N240" i="8"/>
  <c r="N239" i="8"/>
  <c r="N238" i="8"/>
  <c r="N237" i="8"/>
  <c r="N236" i="8"/>
  <c r="N235" i="8"/>
  <c r="N234" i="8"/>
  <c r="N233" i="8"/>
  <c r="N232" i="8"/>
  <c r="N231" i="8"/>
  <c r="N230" i="8"/>
  <c r="N229" i="8"/>
  <c r="N228" i="8"/>
  <c r="N227" i="8"/>
  <c r="N226" i="8"/>
  <c r="N225" i="8"/>
  <c r="N224" i="8"/>
  <c r="N223" i="8"/>
  <c r="N222" i="8"/>
  <c r="N221" i="8"/>
  <c r="N220" i="8"/>
  <c r="N219" i="8"/>
  <c r="N218" i="8"/>
  <c r="N212" i="8"/>
  <c r="N210" i="8"/>
  <c r="N209" i="8"/>
  <c r="N208" i="8"/>
  <c r="N207" i="8"/>
  <c r="N155" i="8"/>
  <c r="N154" i="8"/>
  <c r="N151" i="8"/>
  <c r="N150" i="8"/>
  <c r="N149" i="8"/>
  <c r="N148" i="8"/>
  <c r="N147" i="8"/>
  <c r="N146" i="8"/>
  <c r="N145" i="8"/>
  <c r="N143" i="8"/>
  <c r="N142" i="8"/>
  <c r="N141" i="8"/>
  <c r="N140" i="8"/>
  <c r="N139" i="8"/>
  <c r="N138" i="8"/>
  <c r="N135" i="8"/>
  <c r="N134" i="8"/>
  <c r="N133" i="8"/>
  <c r="N131" i="8"/>
  <c r="N130" i="8"/>
  <c r="N129" i="8"/>
  <c r="N127" i="8"/>
  <c r="N126" i="8"/>
  <c r="N125" i="8"/>
  <c r="N124" i="8"/>
  <c r="N123" i="8"/>
  <c r="N122" i="8"/>
  <c r="N120" i="8"/>
  <c r="N119" i="8"/>
  <c r="N118" i="8"/>
  <c r="N117" i="8"/>
  <c r="N116" i="8"/>
  <c r="N114" i="8"/>
  <c r="N113" i="8"/>
  <c r="N111" i="8"/>
  <c r="N110" i="8"/>
  <c r="N83" i="8"/>
  <c r="N81" i="8"/>
  <c r="N79" i="8"/>
  <c r="N78" i="8"/>
  <c r="N77" i="8"/>
  <c r="N76" i="8"/>
  <c r="N75" i="8"/>
  <c r="N74" i="8"/>
  <c r="N73" i="8"/>
  <c r="N72" i="8"/>
  <c r="N71" i="8"/>
  <c r="N70" i="8"/>
  <c r="N69" i="8"/>
  <c r="N68" i="8"/>
  <c r="N67" i="8"/>
  <c r="N66" i="8"/>
  <c r="N65" i="8"/>
  <c r="N64" i="8"/>
  <c r="N63" i="8"/>
  <c r="N62" i="8"/>
  <c r="N61" i="8"/>
  <c r="N60" i="8"/>
  <c r="N59" i="8"/>
  <c r="N58" i="8"/>
  <c r="N57" i="8"/>
  <c r="N56" i="8"/>
  <c r="N55" i="8"/>
  <c r="N53" i="8"/>
  <c r="N52" i="8"/>
  <c r="N51" i="8"/>
  <c r="N50" i="8"/>
  <c r="N47" i="8"/>
  <c r="N46" i="8"/>
  <c r="N45" i="8"/>
  <c r="N44" i="8"/>
  <c r="N43" i="8"/>
  <c r="N42" i="8"/>
  <c r="N40" i="8"/>
  <c r="N39" i="8"/>
  <c r="F291" i="10" l="1"/>
  <c r="G291" i="10" s="1"/>
  <c r="F27" i="10"/>
  <c r="G27" i="10" s="1"/>
  <c r="F74" i="10"/>
  <c r="G74" i="10" s="1"/>
  <c r="F48" i="10"/>
  <c r="G48" i="10" s="1"/>
  <c r="K291" i="10" l="1"/>
  <c r="K27" i="10"/>
  <c r="K74" i="10"/>
  <c r="K48" i="10"/>
  <c r="F715" i="10"/>
  <c r="G715" i="10" s="1"/>
  <c r="K715" i="10" l="1"/>
  <c r="F303" i="10" l="1"/>
  <c r="G303" i="10" s="1"/>
  <c r="K303" i="10" l="1"/>
  <c r="F616" i="10" l="1"/>
  <c r="G616" i="10" s="1"/>
  <c r="K616" i="10" l="1"/>
  <c r="F776" i="10"/>
  <c r="G776" i="10" s="1"/>
  <c r="K776" i="10" l="1"/>
  <c r="F506" i="10" l="1"/>
  <c r="G506" i="10" s="1"/>
  <c r="K506" i="10" l="1"/>
  <c r="F141" i="10" l="1"/>
  <c r="G141" i="10" s="1"/>
  <c r="F79" i="10"/>
  <c r="G79" i="10" s="1"/>
  <c r="F792" i="10"/>
  <c r="G792" i="10" s="1"/>
  <c r="K141" i="10" l="1"/>
  <c r="K79" i="10"/>
  <c r="K792" i="10"/>
  <c r="F713" i="10" l="1"/>
  <c r="G713" i="10" s="1"/>
  <c r="F657" i="10"/>
  <c r="G658" i="10" l="1"/>
  <c r="K658" i="10" s="1"/>
  <c r="K713" i="10"/>
  <c r="F288" i="10" l="1"/>
  <c r="G288" i="10" s="1"/>
  <c r="K288" i="10" l="1"/>
  <c r="F441" i="10"/>
  <c r="F24" i="10" l="1"/>
  <c r="F202" i="10" l="1"/>
  <c r="F769" i="10" l="1"/>
  <c r="G769" i="10" s="1"/>
  <c r="F151" i="10"/>
  <c r="G151" i="10" s="1"/>
  <c r="K769" i="10" l="1"/>
  <c r="K151" i="10"/>
  <c r="F310" i="10" l="1"/>
  <c r="G310" i="10" s="1"/>
  <c r="K310" i="10" l="1"/>
  <c r="F108" i="10" l="1"/>
  <c r="F109" i="10"/>
  <c r="G109" i="10" s="1"/>
  <c r="F705" i="10"/>
  <c r="G705" i="10" s="1"/>
  <c r="K109" i="10" l="1"/>
  <c r="K705" i="10"/>
  <c r="F771" i="10" l="1"/>
  <c r="G771" i="10" s="1"/>
  <c r="F176" i="10" l="1"/>
  <c r="G176" i="10" s="1"/>
  <c r="E1" i="1" l="1"/>
  <c r="F387" i="10"/>
  <c r="G387" i="10" s="1"/>
  <c r="F388" i="10"/>
  <c r="G388" i="10" s="1"/>
  <c r="K481" i="10" l="1"/>
  <c r="K387" i="10"/>
  <c r="K388" i="10"/>
  <c r="F323" i="10" l="1"/>
  <c r="G323" i="10" s="1"/>
  <c r="K323" i="10" s="1"/>
  <c r="F197" i="10"/>
  <c r="G197" i="10" s="1"/>
  <c r="F451" i="10"/>
  <c r="G451" i="10" s="1"/>
  <c r="K197" i="10" l="1"/>
  <c r="K451" i="10"/>
  <c r="F421" i="10" l="1"/>
  <c r="G421" i="10" s="1"/>
  <c r="K421" i="10" l="1"/>
  <c r="F146" i="10" l="1"/>
  <c r="G146" i="10" s="1"/>
  <c r="F710" i="10"/>
  <c r="G710" i="10" s="1"/>
  <c r="F711" i="10"/>
  <c r="G711" i="10" s="1"/>
  <c r="F714" i="10"/>
  <c r="G714" i="10" s="1"/>
  <c r="F716" i="10"/>
  <c r="G716" i="10" s="1"/>
  <c r="F583" i="10"/>
  <c r="F578" i="10"/>
  <c r="G578" i="10" s="1"/>
  <c r="F502" i="10"/>
  <c r="G502" i="10" s="1"/>
  <c r="F437" i="10"/>
  <c r="G437" i="10" s="1"/>
  <c r="F668" i="10"/>
  <c r="G668" i="10" s="1"/>
  <c r="F160" i="10"/>
  <c r="G160" i="10" s="1"/>
  <c r="F664" i="10"/>
  <c r="G664" i="10" s="1"/>
  <c r="F512" i="10"/>
  <c r="G512" i="10" s="1"/>
  <c r="K710" i="10" l="1"/>
  <c r="K711" i="10"/>
  <c r="K714" i="10"/>
  <c r="K716" i="10"/>
  <c r="K578" i="10"/>
  <c r="K502" i="10"/>
  <c r="K668" i="10"/>
  <c r="K512" i="10"/>
  <c r="J1" i="2" l="1"/>
  <c r="F469" i="10" l="1"/>
  <c r="G469" i="10" s="1"/>
  <c r="F534" i="10"/>
  <c r="G534" i="10" s="1"/>
  <c r="K469" i="10" l="1"/>
  <c r="K534" i="10"/>
  <c r="F557" i="10" l="1"/>
  <c r="F195" i="10" l="1"/>
  <c r="G195" i="10" s="1"/>
  <c r="K195" i="10" l="1"/>
  <c r="F172" i="10" l="1"/>
  <c r="G172" i="10" s="1"/>
  <c r="N5" i="1" l="1"/>
  <c r="N6" i="1"/>
  <c r="N7" i="1"/>
  <c r="N8" i="1"/>
  <c r="N9" i="1"/>
  <c r="N10" i="1"/>
  <c r="N13" i="1"/>
  <c r="N14" i="1"/>
  <c r="N16" i="1"/>
  <c r="N19" i="1"/>
  <c r="N21" i="1"/>
  <c r="N22" i="1"/>
  <c r="N23" i="1"/>
  <c r="N24" i="1"/>
  <c r="N30" i="1"/>
  <c r="N31" i="1"/>
  <c r="N34" i="1"/>
  <c r="N35" i="1"/>
  <c r="N37" i="1"/>
  <c r="N39" i="1"/>
  <c r="N41" i="1"/>
  <c r="N42" i="1"/>
  <c r="N45" i="1"/>
  <c r="N46" i="1"/>
  <c r="N47" i="1"/>
  <c r="N49" i="1"/>
  <c r="N51" i="1"/>
  <c r="N52" i="1"/>
  <c r="N55" i="1"/>
  <c r="N56" i="1"/>
  <c r="N57" i="1"/>
  <c r="N59" i="1"/>
  <c r="N61" i="1"/>
  <c r="N63" i="1"/>
  <c r="N65" i="1"/>
  <c r="N66" i="1"/>
  <c r="N67" i="1"/>
  <c r="N68" i="1"/>
  <c r="N70" i="1"/>
  <c r="N71" i="1"/>
  <c r="N73" i="1"/>
  <c r="N75" i="1"/>
  <c r="N91" i="1"/>
  <c r="N76" i="1"/>
  <c r="N77" i="1"/>
  <c r="N78" i="1"/>
  <c r="N79" i="1"/>
  <c r="N82" i="1"/>
  <c r="N83" i="1"/>
  <c r="N84" i="1"/>
  <c r="N85" i="1"/>
  <c r="N87" i="1"/>
  <c r="N88" i="1"/>
  <c r="N89" i="1"/>
  <c r="N90" i="1"/>
  <c r="N97" i="1"/>
  <c r="N100" i="1"/>
  <c r="N101" i="1"/>
  <c r="N102" i="1"/>
  <c r="N103" i="1"/>
  <c r="N106" i="1"/>
  <c r="N107" i="1"/>
  <c r="N108" i="1"/>
  <c r="N109" i="1"/>
  <c r="N110" i="1"/>
  <c r="N111" i="1"/>
  <c r="N112" i="1"/>
  <c r="N113" i="1"/>
  <c r="N114" i="1"/>
  <c r="N117" i="1"/>
  <c r="N118" i="1"/>
  <c r="N119" i="1"/>
  <c r="N120" i="1"/>
  <c r="N121" i="1"/>
  <c r="N122" i="1"/>
  <c r="N124" i="1"/>
  <c r="N125" i="1"/>
  <c r="N126" i="1"/>
  <c r="N127" i="1"/>
  <c r="N128" i="1"/>
  <c r="N130" i="1"/>
  <c r="N132" i="1"/>
  <c r="N129" i="1"/>
  <c r="N136" i="1"/>
  <c r="N137" i="1"/>
  <c r="N139" i="1"/>
  <c r="N140" i="1"/>
  <c r="N142" i="1"/>
  <c r="N143" i="1"/>
  <c r="N144" i="1"/>
  <c r="N145" i="1"/>
  <c r="N146" i="1"/>
  <c r="N147" i="1"/>
  <c r="N148" i="1"/>
  <c r="N151" i="1"/>
  <c r="N153" i="1"/>
  <c r="N154" i="1"/>
  <c r="N155" i="1"/>
  <c r="N156" i="1"/>
  <c r="N158" i="1"/>
  <c r="N160" i="1"/>
  <c r="N164" i="1"/>
  <c r="N166" i="1"/>
  <c r="N170" i="1"/>
  <c r="N171" i="1"/>
  <c r="N172" i="1"/>
  <c r="N174" i="1"/>
  <c r="N175" i="1"/>
  <c r="N176" i="1"/>
  <c r="N177" i="1"/>
  <c r="N178" i="1"/>
  <c r="N179" i="1"/>
  <c r="N180" i="1"/>
  <c r="N182" i="1"/>
  <c r="N185" i="1"/>
  <c r="N186" i="1"/>
  <c r="N187" i="1"/>
  <c r="N189" i="1"/>
  <c r="N190" i="1"/>
  <c r="N191" i="1"/>
  <c r="N192" i="1"/>
  <c r="N193" i="1"/>
  <c r="N194" i="1"/>
  <c r="N195" i="1"/>
  <c r="N198" i="1"/>
  <c r="N199" i="1"/>
  <c r="N200" i="1"/>
  <c r="N202" i="1"/>
  <c r="N203" i="1"/>
  <c r="N205" i="1"/>
  <c r="N206" i="1"/>
  <c r="N208" i="1"/>
  <c r="N209" i="1"/>
  <c r="N210" i="1"/>
  <c r="N211" i="1"/>
  <c r="N213" i="1"/>
  <c r="N214" i="1"/>
  <c r="N215" i="1"/>
  <c r="N216" i="1"/>
  <c r="N217" i="1"/>
  <c r="N221" i="1"/>
  <c r="N223" i="1"/>
  <c r="N224" i="1"/>
  <c r="N225" i="1"/>
  <c r="N228" i="1"/>
  <c r="N230" i="1"/>
  <c r="N231" i="1"/>
  <c r="N232" i="1"/>
  <c r="N235" i="1"/>
  <c r="N236" i="1"/>
  <c r="N237" i="1"/>
  <c r="N239" i="1"/>
  <c r="N240" i="1"/>
  <c r="N241" i="1"/>
  <c r="N242" i="1"/>
  <c r="N243" i="1"/>
  <c r="N244" i="1"/>
  <c r="N246" i="1"/>
  <c r="N247" i="1"/>
  <c r="N248" i="1"/>
  <c r="N251" i="1"/>
  <c r="N253" i="1"/>
  <c r="N254" i="1"/>
  <c r="N255" i="1"/>
  <c r="N256" i="1"/>
  <c r="N258" i="1"/>
  <c r="N259" i="1"/>
  <c r="N262" i="1"/>
  <c r="N264" i="1"/>
  <c r="N265" i="1"/>
  <c r="N266" i="1"/>
  <c r="N267" i="1"/>
  <c r="N268" i="1"/>
  <c r="N269" i="1"/>
  <c r="N270" i="1"/>
  <c r="N271" i="1"/>
  <c r="N273" i="1"/>
  <c r="N274" i="1"/>
  <c r="N276" i="1"/>
  <c r="N277" i="1"/>
  <c r="N279" i="1"/>
  <c r="N280" i="1"/>
  <c r="N282" i="1"/>
  <c r="N284" i="1"/>
  <c r="N286" i="1"/>
  <c r="N287" i="1"/>
  <c r="N288" i="1"/>
  <c r="N289" i="1"/>
  <c r="N290" i="1"/>
  <c r="N291" i="1"/>
  <c r="N292" i="1"/>
  <c r="N293" i="1"/>
  <c r="N295" i="1"/>
  <c r="N294" i="1"/>
  <c r="N296" i="1"/>
  <c r="N298" i="1"/>
  <c r="N297" i="1"/>
  <c r="N300" i="1"/>
  <c r="N301" i="1"/>
  <c r="N303" i="1"/>
  <c r="N304" i="1"/>
  <c r="N305" i="1"/>
  <c r="N306" i="1"/>
  <c r="N309" i="1"/>
  <c r="N311" i="1"/>
  <c r="N313" i="1"/>
  <c r="N653" i="1"/>
  <c r="N314" i="1"/>
  <c r="N318" i="1"/>
  <c r="N320" i="1"/>
  <c r="N322" i="1"/>
  <c r="N323" i="1"/>
  <c r="N324" i="1"/>
  <c r="N326" i="1"/>
  <c r="N680" i="1"/>
  <c r="N327" i="1"/>
  <c r="N328" i="1"/>
  <c r="N329" i="1"/>
  <c r="N330" i="1"/>
  <c r="N332" i="1"/>
  <c r="N333" i="1"/>
  <c r="N334" i="1"/>
  <c r="N336" i="1"/>
  <c r="N337" i="1"/>
  <c r="N339" i="1"/>
  <c r="N340" i="1"/>
  <c r="N341" i="1"/>
  <c r="N347" i="1"/>
  <c r="N351" i="1"/>
  <c r="N352" i="1"/>
  <c r="N354" i="1"/>
  <c r="N355" i="1"/>
  <c r="N357" i="1"/>
  <c r="N358" i="1"/>
  <c r="N359" i="1"/>
  <c r="N362" i="1"/>
  <c r="N363" i="1"/>
  <c r="N364" i="1"/>
  <c r="N366" i="1"/>
  <c r="N367" i="1"/>
  <c r="N369" i="1"/>
  <c r="N370" i="1"/>
  <c r="N371" i="1"/>
  <c r="N372" i="1"/>
  <c r="N373" i="1"/>
  <c r="N374" i="1"/>
  <c r="N375" i="1"/>
  <c r="N377" i="1"/>
  <c r="N378" i="1"/>
  <c r="N379" i="1"/>
  <c r="N380" i="1"/>
  <c r="N382" i="1"/>
  <c r="N386" i="1"/>
  <c r="N387" i="1"/>
  <c r="N388" i="1"/>
  <c r="N389" i="1"/>
  <c r="N392" i="1"/>
  <c r="N393" i="1"/>
  <c r="N394" i="1"/>
  <c r="N395" i="1"/>
  <c r="N396" i="1"/>
  <c r="N397" i="1"/>
  <c r="N398" i="1"/>
  <c r="N399" i="1"/>
  <c r="N400" i="1"/>
  <c r="N402" i="1"/>
  <c r="N403" i="1"/>
  <c r="N404" i="1"/>
  <c r="N405" i="1"/>
  <c r="N406" i="1"/>
  <c r="N407" i="1"/>
  <c r="N409" i="1"/>
  <c r="N410" i="1"/>
  <c r="N411" i="1"/>
  <c r="N412" i="1"/>
  <c r="N413" i="1"/>
  <c r="N414" i="1"/>
  <c r="N415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4" i="1"/>
  <c r="N435" i="1"/>
  <c r="N437" i="1"/>
  <c r="N438" i="1"/>
  <c r="N439" i="1"/>
  <c r="N440" i="1"/>
  <c r="N441" i="1"/>
  <c r="N442" i="1"/>
  <c r="N443" i="1"/>
  <c r="N444" i="1"/>
  <c r="N445" i="1"/>
  <c r="N446" i="1"/>
  <c r="N447" i="1"/>
  <c r="N449" i="1"/>
  <c r="N450" i="1"/>
  <c r="N451" i="1"/>
  <c r="N452" i="1"/>
  <c r="N454" i="1"/>
  <c r="N455" i="1"/>
  <c r="N457" i="1"/>
  <c r="N459" i="1"/>
  <c r="N460" i="1"/>
  <c r="N462" i="1"/>
  <c r="N463" i="1"/>
  <c r="N464" i="1"/>
  <c r="N466" i="1"/>
  <c r="N467" i="1"/>
  <c r="N468" i="1"/>
  <c r="N469" i="1"/>
  <c r="N471" i="1"/>
  <c r="N473" i="1"/>
  <c r="N474" i="1"/>
  <c r="N476" i="1"/>
  <c r="N477" i="1"/>
  <c r="N478" i="1"/>
  <c r="N479" i="1"/>
  <c r="N480" i="1"/>
  <c r="N481" i="1"/>
  <c r="N482" i="1"/>
  <c r="N483" i="1"/>
  <c r="N485" i="1"/>
  <c r="N488" i="1"/>
  <c r="N489" i="1"/>
  <c r="N491" i="1"/>
  <c r="N492" i="1"/>
  <c r="N493" i="1"/>
  <c r="N495" i="1"/>
  <c r="N497" i="1"/>
  <c r="N498" i="1"/>
  <c r="N499" i="1"/>
  <c r="N500" i="1"/>
  <c r="N501" i="1"/>
  <c r="N502" i="1"/>
  <c r="N503" i="1"/>
  <c r="N504" i="1"/>
  <c r="N507" i="1"/>
  <c r="N509" i="1"/>
  <c r="N510" i="1"/>
  <c r="N513" i="1"/>
  <c r="N514" i="1"/>
  <c r="N515" i="1"/>
  <c r="N517" i="1"/>
  <c r="N518" i="1"/>
  <c r="N519" i="1"/>
  <c r="N523" i="1"/>
  <c r="N524" i="1"/>
  <c r="N526" i="1"/>
  <c r="N527" i="1"/>
  <c r="N529" i="1"/>
  <c r="N530" i="1"/>
  <c r="N531" i="1"/>
  <c r="N533" i="1"/>
  <c r="N534" i="1"/>
  <c r="N535" i="1"/>
  <c r="N540" i="1"/>
  <c r="N542" i="1"/>
  <c r="N544" i="1"/>
  <c r="N546" i="1"/>
  <c r="N547" i="1"/>
  <c r="N548" i="1"/>
  <c r="N549" i="1"/>
  <c r="N550" i="1"/>
  <c r="N551" i="1"/>
  <c r="N552" i="1"/>
  <c r="N554" i="1"/>
  <c r="N557" i="1"/>
  <c r="N569" i="1"/>
  <c r="N570" i="1"/>
  <c r="N571" i="1"/>
  <c r="N575" i="1"/>
  <c r="N576" i="1"/>
  <c r="N577" i="1"/>
  <c r="N578" i="1"/>
  <c r="N581" i="1"/>
  <c r="N582" i="1"/>
  <c r="N583" i="1"/>
  <c r="N584" i="1"/>
  <c r="N585" i="1"/>
  <c r="N587" i="1"/>
  <c r="N590" i="1"/>
  <c r="N588" i="1"/>
  <c r="N592" i="1"/>
  <c r="N593" i="1"/>
  <c r="N595" i="1"/>
  <c r="N598" i="1"/>
  <c r="N283" i="1"/>
  <c r="N599" i="1"/>
  <c r="N600" i="1"/>
  <c r="N601" i="1"/>
  <c r="N602" i="1"/>
  <c r="N603" i="1"/>
  <c r="N604" i="1"/>
  <c r="N605" i="1"/>
  <c r="N607" i="1"/>
  <c r="N608" i="1"/>
  <c r="N609" i="1"/>
  <c r="N613" i="1"/>
  <c r="N614" i="1"/>
  <c r="N615" i="1"/>
  <c r="N616" i="1"/>
  <c r="N618" i="1"/>
  <c r="N619" i="1"/>
  <c r="N620" i="1"/>
  <c r="N621" i="1"/>
  <c r="N623" i="1"/>
  <c r="N624" i="1"/>
  <c r="N625" i="1"/>
  <c r="N627" i="1"/>
  <c r="N628" i="1"/>
  <c r="N630" i="1"/>
  <c r="N633" i="1"/>
  <c r="N634" i="1"/>
  <c r="N635" i="1"/>
  <c r="N636" i="1"/>
  <c r="N637" i="1"/>
  <c r="N638" i="1"/>
  <c r="N639" i="1"/>
  <c r="N640" i="1"/>
  <c r="N642" i="1"/>
  <c r="N644" i="1"/>
  <c r="N645" i="1"/>
  <c r="N646" i="1"/>
  <c r="N647" i="1"/>
  <c r="N649" i="1"/>
  <c r="N650" i="1"/>
  <c r="N651" i="1"/>
  <c r="N655" i="1"/>
  <c r="N656" i="1"/>
  <c r="N661" i="1"/>
  <c r="N662" i="1"/>
  <c r="N663" i="1"/>
  <c r="N664" i="1"/>
  <c r="N667" i="1"/>
  <c r="N668" i="1"/>
  <c r="N669" i="1"/>
  <c r="N671" i="1"/>
  <c r="N672" i="1"/>
  <c r="N673" i="1"/>
  <c r="N674" i="1"/>
  <c r="N676" i="1"/>
  <c r="N677" i="1"/>
  <c r="N678" i="1"/>
  <c r="N679" i="1"/>
  <c r="N681" i="1"/>
  <c r="N682" i="1"/>
  <c r="N683" i="1"/>
  <c r="N685" i="1"/>
  <c r="N688" i="1"/>
  <c r="N689" i="1"/>
  <c r="N690" i="1"/>
  <c r="N692" i="1"/>
  <c r="N694" i="1"/>
  <c r="N696" i="1"/>
  <c r="N700" i="1"/>
  <c r="N702" i="1"/>
  <c r="N703" i="1"/>
  <c r="N705" i="1"/>
  <c r="N708" i="1"/>
  <c r="N343" i="1"/>
  <c r="N711" i="1"/>
  <c r="N715" i="1"/>
  <c r="N716" i="1"/>
  <c r="N717" i="1"/>
  <c r="N718" i="1"/>
  <c r="N719" i="1"/>
  <c r="N720" i="1"/>
  <c r="N721" i="1"/>
  <c r="N722" i="1"/>
  <c r="N725" i="1"/>
  <c r="N727" i="1"/>
  <c r="N728" i="1"/>
  <c r="N729" i="1"/>
  <c r="N730" i="1"/>
  <c r="N731" i="1"/>
  <c r="N732" i="1"/>
  <c r="N736" i="1"/>
  <c r="N737" i="1"/>
  <c r="N738" i="1"/>
  <c r="N742" i="1"/>
  <c r="N745" i="1"/>
  <c r="N747" i="1"/>
  <c r="N748" i="1"/>
  <c r="N751" i="1"/>
  <c r="N756" i="1"/>
  <c r="N757" i="1"/>
  <c r="N758" i="1"/>
  <c r="N762" i="1"/>
  <c r="N763" i="1"/>
  <c r="N766" i="1"/>
  <c r="N770" i="1"/>
  <c r="N775" i="1"/>
  <c r="N782" i="1"/>
  <c r="N784" i="1"/>
  <c r="N787" i="1"/>
  <c r="N793" i="1"/>
  <c r="N796" i="1"/>
  <c r="N801" i="1"/>
  <c r="N802" i="1"/>
  <c r="N805" i="1"/>
  <c r="N812" i="1"/>
  <c r="N813" i="1"/>
  <c r="N814" i="1"/>
  <c r="N816" i="1"/>
  <c r="N823" i="1"/>
  <c r="N824" i="1"/>
  <c r="N825" i="1"/>
  <c r="N831" i="1"/>
  <c r="N832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50" i="1"/>
  <c r="N851" i="1"/>
  <c r="N852" i="1"/>
  <c r="N853" i="1"/>
  <c r="N854" i="1"/>
  <c r="N856" i="1"/>
  <c r="N859" i="1"/>
  <c r="N861" i="1"/>
  <c r="N863" i="1"/>
  <c r="N864" i="1"/>
  <c r="N866" i="1"/>
  <c r="N867" i="1"/>
  <c r="F257" i="10" l="1"/>
  <c r="G257" i="10" s="1"/>
  <c r="K257" i="10" l="1"/>
  <c r="F325" i="10" l="1"/>
  <c r="G325" i="10" s="1"/>
  <c r="K325" i="10" s="1"/>
  <c r="F49" i="10" l="1"/>
  <c r="F84" i="10"/>
  <c r="G84" i="10" s="1"/>
  <c r="K562" i="10" l="1"/>
  <c r="F119" i="10" l="1"/>
  <c r="F217" i="10" l="1"/>
  <c r="G217" i="10" s="1"/>
  <c r="F208" i="10"/>
  <c r="G208" i="10" s="1"/>
  <c r="K217" i="10" l="1"/>
  <c r="K208" i="10"/>
  <c r="F127" i="10"/>
  <c r="G127" i="10" s="1"/>
  <c r="K127" i="10" l="1"/>
  <c r="F240" i="10" l="1"/>
  <c r="G240" i="10" s="1"/>
  <c r="K240" i="10" l="1"/>
  <c r="F783" i="10" l="1"/>
  <c r="G783" i="10" s="1"/>
  <c r="F778" i="10"/>
  <c r="G778" i="10" s="1"/>
  <c r="K783" i="10" l="1"/>
  <c r="K778" i="10"/>
  <c r="O4" i="1" l="1"/>
  <c r="O2" i="1" s="1"/>
  <c r="O1" i="1" l="1"/>
  <c r="F370" i="10" l="1"/>
  <c r="G370" i="10" s="1"/>
  <c r="K370" i="10" l="1"/>
  <c r="F530" i="10" l="1"/>
  <c r="G531" i="10" s="1"/>
  <c r="K531" i="10" s="1"/>
  <c r="F647" i="10" l="1"/>
  <c r="G647" i="10" s="1"/>
  <c r="F648" i="10"/>
  <c r="G648" i="10" s="1"/>
  <c r="F474" i="10"/>
  <c r="G474" i="10" s="1"/>
  <c r="F450" i="10"/>
  <c r="G450" i="10" s="1"/>
  <c r="F461" i="10"/>
  <c r="G461" i="10" s="1"/>
  <c r="F426" i="10"/>
  <c r="G426" i="10" s="1"/>
  <c r="F415" i="10"/>
  <c r="G415" i="10" s="1"/>
  <c r="F404" i="10"/>
  <c r="G404" i="10" s="1"/>
  <c r="F189" i="10"/>
  <c r="G189" i="10" s="1"/>
  <c r="F229" i="10"/>
  <c r="G229" i="10" s="1"/>
  <c r="F223" i="10"/>
  <c r="G223" i="10" s="1"/>
  <c r="F493" i="10"/>
  <c r="G493" i="10" s="1"/>
  <c r="K647" i="10" l="1"/>
  <c r="K648" i="10"/>
  <c r="K474" i="10"/>
  <c r="K450" i="10"/>
  <c r="K461" i="10"/>
  <c r="K426" i="10"/>
  <c r="K415" i="10"/>
  <c r="K404" i="10"/>
  <c r="K189" i="10"/>
  <c r="K229" i="10"/>
  <c r="K223" i="10"/>
  <c r="K493" i="10"/>
  <c r="F626" i="10" l="1"/>
  <c r="G627" i="10" s="1"/>
  <c r="K627" i="10" s="1"/>
  <c r="K626" i="10" l="1"/>
  <c r="F134" i="10" l="1"/>
  <c r="G134" i="10" s="1"/>
  <c r="F516" i="10"/>
  <c r="G516" i="10" s="1"/>
  <c r="F598" i="10"/>
  <c r="G598" i="10" s="1"/>
  <c r="F547" i="10"/>
  <c r="G547" i="10" s="1"/>
  <c r="K134" i="10" l="1"/>
  <c r="K516" i="10"/>
  <c r="K598" i="10"/>
  <c r="K547" i="10"/>
  <c r="F375" i="10" l="1"/>
  <c r="G375" i="10" s="1"/>
  <c r="F380" i="10"/>
  <c r="G380" i="10" s="1"/>
  <c r="K375" i="10" l="1"/>
  <c r="K380" i="10"/>
  <c r="F365" i="10" l="1"/>
  <c r="K364" i="10" l="1"/>
  <c r="F576" i="10"/>
  <c r="F269" i="10"/>
  <c r="G269" i="10" s="1"/>
  <c r="F522" i="10"/>
  <c r="G522" i="10" s="1"/>
  <c r="K576" i="10" l="1"/>
  <c r="K269" i="10"/>
  <c r="K522" i="10"/>
  <c r="F728" i="10" l="1"/>
  <c r="F226" i="10" l="1"/>
  <c r="G226" i="10" s="1"/>
  <c r="K226" i="10" l="1"/>
  <c r="F733" i="10" l="1"/>
  <c r="G733" i="10" s="1"/>
  <c r="K733" i="10" l="1"/>
  <c r="F95" i="10"/>
  <c r="G95" i="10" s="1"/>
  <c r="F612" i="10" l="1"/>
  <c r="G612" i="10" s="1"/>
  <c r="F117" i="10" l="1"/>
  <c r="G117" i="10" s="1"/>
  <c r="K117" i="10" l="1"/>
  <c r="F799" i="10" l="1"/>
  <c r="G799" i="10" s="1"/>
  <c r="K799" i="10" l="1"/>
  <c r="F671" i="10" l="1"/>
  <c r="G671" i="10" s="1"/>
  <c r="F94" i="10"/>
  <c r="G94" i="10" s="1"/>
  <c r="K52" i="10" l="1"/>
  <c r="K671" i="10"/>
  <c r="K94" i="10"/>
  <c r="F45" i="10" l="1"/>
  <c r="G45" i="10" s="1"/>
  <c r="F279" i="10"/>
  <c r="G279" i="10" s="1"/>
  <c r="F709" i="10"/>
  <c r="G709" i="10" s="1"/>
  <c r="F271" i="10"/>
  <c r="G271" i="10" s="1"/>
  <c r="F301" i="10"/>
  <c r="G301" i="10" s="1"/>
  <c r="F652" i="10"/>
  <c r="G652" i="10" s="1"/>
  <c r="F328" i="10"/>
  <c r="G329" i="10" s="1"/>
  <c r="K329" i="10" s="1"/>
  <c r="K45" i="10" l="1"/>
  <c r="K279" i="10"/>
  <c r="K709" i="10"/>
  <c r="K271" i="10"/>
  <c r="K301" i="10"/>
  <c r="K652" i="10"/>
  <c r="F251" i="10" l="1"/>
  <c r="G251" i="10" s="1"/>
  <c r="F541" i="10"/>
  <c r="G541" i="10" s="1"/>
  <c r="F417" i="10"/>
  <c r="G417" i="10" s="1"/>
  <c r="K251" i="10" l="1"/>
  <c r="K417" i="10"/>
  <c r="K1" i="7" l="1"/>
  <c r="F718" i="10" l="1"/>
  <c r="G718" i="10" s="1"/>
  <c r="K718" i="10" l="1"/>
  <c r="F609" i="10" l="1"/>
  <c r="G609" i="10" s="1"/>
  <c r="K609" i="10" l="1"/>
  <c r="F411" i="10" l="1"/>
  <c r="G411" i="10" s="1"/>
  <c r="F455" i="10"/>
  <c r="G455" i="10" s="1"/>
  <c r="F552" i="10"/>
  <c r="G552" i="10" s="1"/>
  <c r="F544" i="10"/>
  <c r="G544" i="10" s="1"/>
  <c r="K608" i="10" l="1"/>
  <c r="K455" i="10"/>
  <c r="K544" i="10" l="1"/>
  <c r="F277" i="10" l="1"/>
  <c r="G277" i="10" s="1"/>
  <c r="K277" i="10" l="1"/>
  <c r="F92" i="10" l="1"/>
  <c r="F574" i="10" l="1"/>
  <c r="G574" i="10" s="1"/>
  <c r="K574" i="10" l="1"/>
  <c r="F704" i="10" l="1"/>
  <c r="G704" i="10" s="1"/>
  <c r="F700" i="10"/>
  <c r="G700" i="10" s="1"/>
  <c r="K704" i="10" l="1"/>
  <c r="K700" i="10"/>
  <c r="F55" i="10" l="1"/>
  <c r="G55" i="10" s="1"/>
  <c r="F672" i="10"/>
  <c r="G673" i="10" s="1"/>
  <c r="K673" i="10" l="1"/>
  <c r="K55" i="10"/>
  <c r="K672" i="10"/>
  <c r="F454" i="10" l="1"/>
  <c r="G454" i="10" s="1"/>
  <c r="K454" i="10" l="1"/>
  <c r="F153" i="10" l="1"/>
  <c r="G153" i="10" s="1"/>
  <c r="K153" i="10" l="1"/>
  <c r="F309" i="10"/>
  <c r="G309" i="10" s="1"/>
  <c r="K309" i="10" l="1"/>
  <c r="F466" i="10" l="1"/>
  <c r="G466" i="10" s="1"/>
  <c r="F37" i="10"/>
  <c r="G37" i="10" s="1"/>
  <c r="K86" i="10" l="1"/>
  <c r="K466" i="10"/>
  <c r="F77" i="10"/>
  <c r="G77" i="10" s="1"/>
  <c r="K77" i="10" l="1"/>
  <c r="F791" i="10" l="1"/>
  <c r="G791" i="10" s="1"/>
  <c r="K791" i="10" l="1"/>
  <c r="F56" i="10"/>
  <c r="G56" i="10" s="1"/>
  <c r="F72" i="10" l="1"/>
  <c r="G72" i="10" s="1"/>
  <c r="K72" i="10" l="1"/>
  <c r="F650" i="10" l="1"/>
  <c r="G650" i="10" s="1"/>
  <c r="F567" i="10"/>
  <c r="K650" i="10" l="1"/>
  <c r="F191" i="10" l="1"/>
  <c r="G191" i="10" s="1"/>
  <c r="K191" i="10" l="1"/>
  <c r="E2" i="1" l="1"/>
  <c r="F520" i="10" l="1"/>
  <c r="K408" i="10" l="1"/>
  <c r="K410" i="10"/>
  <c r="K161" i="10"/>
  <c r="K199" i="10"/>
  <c r="K122" i="10"/>
  <c r="K144" i="10"/>
  <c r="K209" i="10"/>
  <c r="K584" i="10"/>
  <c r="K556" i="10"/>
  <c r="K390" i="10"/>
  <c r="K439" i="10"/>
  <c r="K442" i="10"/>
  <c r="K400" i="10"/>
  <c r="K214" i="10"/>
  <c r="K247" i="10"/>
  <c r="K154" i="10"/>
  <c r="K25" i="10"/>
  <c r="F586" i="10" l="1"/>
  <c r="F622" i="10"/>
  <c r="G623" i="10" s="1"/>
  <c r="F523" i="10"/>
  <c r="G523" i="10" s="1"/>
  <c r="F580" i="10"/>
  <c r="G580" i="10" s="1"/>
  <c r="F570" i="10"/>
  <c r="G570" i="10" s="1"/>
  <c r="F553" i="10"/>
  <c r="G553" i="10" s="1"/>
  <c r="F542" i="10"/>
  <c r="G542" i="10" s="1"/>
  <c r="K623" i="10" l="1"/>
  <c r="K664" i="10"/>
  <c r="K553" i="10"/>
  <c r="K570" i="10"/>
  <c r="K580" i="10"/>
  <c r="K523" i="10"/>
  <c r="K622" i="10"/>
  <c r="F456" i="10"/>
  <c r="G456" i="10" s="1"/>
  <c r="F485" i="10"/>
  <c r="G486" i="10" s="1"/>
  <c r="F508" i="10"/>
  <c r="G508" i="10" s="1"/>
  <c r="F476" i="10"/>
  <c r="G476" i="10" s="1"/>
  <c r="F472" i="10"/>
  <c r="G472" i="10" s="1"/>
  <c r="F444" i="10"/>
  <c r="F434" i="10"/>
  <c r="G434" i="10" s="1"/>
  <c r="F430" i="10"/>
  <c r="G431" i="10" s="1"/>
  <c r="F423" i="10"/>
  <c r="G423" i="10" s="1"/>
  <c r="F418" i="10"/>
  <c r="G418" i="10" s="1"/>
  <c r="F377" i="10"/>
  <c r="F389" i="10"/>
  <c r="G389" i="10" s="1"/>
  <c r="G377" i="10" l="1"/>
  <c r="K377" i="10" s="1"/>
  <c r="K486" i="10"/>
  <c r="K431" i="10"/>
  <c r="K499" i="10"/>
  <c r="K389" i="10"/>
  <c r="K418" i="10"/>
  <c r="K423" i="10"/>
  <c r="K430" i="10"/>
  <c r="K434" i="10"/>
  <c r="K472" i="10"/>
  <c r="K476" i="10"/>
  <c r="K508" i="10"/>
  <c r="K485" i="10"/>
  <c r="K456" i="10"/>
  <c r="F363" i="10" l="1"/>
  <c r="G363" i="10" s="1"/>
  <c r="F246" i="10"/>
  <c r="G246" i="10" s="1"/>
  <c r="F311" i="10"/>
  <c r="G311" i="10" s="1"/>
  <c r="F312" i="10"/>
  <c r="G312" i="10" s="1"/>
  <c r="F357" i="10"/>
  <c r="G357" i="10" s="1"/>
  <c r="F337" i="10"/>
  <c r="G337" i="10" s="1"/>
  <c r="K337" i="10" s="1"/>
  <c r="F262" i="10"/>
  <c r="G262" i="10" s="1"/>
  <c r="F327" i="10"/>
  <c r="G327" i="10" s="1"/>
  <c r="K327" i="10" s="1"/>
  <c r="F294" i="10"/>
  <c r="G294" i="10" s="1"/>
  <c r="F324" i="10"/>
  <c r="G324" i="10" s="1"/>
  <c r="K324" i="10" s="1"/>
  <c r="K357" i="10" l="1"/>
  <c r="K363" i="10"/>
  <c r="K294" i="10"/>
  <c r="K311" i="10"/>
  <c r="K312" i="10"/>
  <c r="K246" i="10"/>
  <c r="F321" i="10"/>
  <c r="G321" i="10" s="1"/>
  <c r="K321" i="10" s="1"/>
  <c r="F644" i="10" l="1"/>
  <c r="G644" i="10" s="1"/>
  <c r="K644" i="10" l="1"/>
  <c r="F320" i="10"/>
  <c r="G320" i="10" s="1"/>
  <c r="K320" i="10" l="1"/>
  <c r="F643" i="10"/>
  <c r="G643" i="10" s="1"/>
  <c r="K643" i="10" l="1"/>
  <c r="F633" i="10"/>
  <c r="G633" i="10" s="1"/>
  <c r="F620" i="10"/>
  <c r="G620" i="10" s="1"/>
  <c r="K678" i="10" l="1"/>
  <c r="K620" i="10"/>
  <c r="K633" i="10"/>
  <c r="F210" i="10"/>
  <c r="F200" i="10"/>
  <c r="F601" i="10"/>
  <c r="G601" i="10" s="1"/>
  <c r="F192" i="10"/>
  <c r="G192" i="10" s="1"/>
  <c r="G201" i="10" l="1"/>
  <c r="G202" i="10"/>
  <c r="K202" i="10" s="1"/>
  <c r="K601" i="10"/>
  <c r="F665" i="10"/>
  <c r="G665" i="10" s="1"/>
  <c r="K201" i="10" l="1"/>
  <c r="K665" i="10"/>
  <c r="F585" i="10" l="1"/>
  <c r="F135" i="10"/>
  <c r="G135" i="10" s="1"/>
  <c r="F179" i="10"/>
  <c r="G179" i="10" s="1"/>
  <c r="F497" i="10"/>
  <c r="G497" i="10" s="1"/>
  <c r="F519" i="10"/>
  <c r="G520" i="10" l="1"/>
  <c r="G586" i="10"/>
  <c r="K586" i="10" s="1"/>
  <c r="K135" i="10"/>
  <c r="F790" i="10"/>
  <c r="G790" i="10" s="1"/>
  <c r="F221" i="10"/>
  <c r="G221" i="10" s="1"/>
  <c r="K520" i="10" l="1"/>
  <c r="K790" i="10"/>
  <c r="K221" i="10"/>
  <c r="F268" i="10" l="1"/>
  <c r="G268" i="10" s="1"/>
  <c r="K268" i="10" l="1"/>
  <c r="F440" i="10" l="1"/>
  <c r="F682" i="10"/>
  <c r="G682" i="10" s="1"/>
  <c r="G441" i="10" l="1"/>
  <c r="K441" i="10" s="1"/>
  <c r="K682" i="10"/>
  <c r="F659" i="10" l="1"/>
  <c r="G659" i="10" s="1"/>
  <c r="K659" i="10" l="1"/>
  <c r="F242" i="10" l="1"/>
  <c r="G242" i="10" s="1"/>
  <c r="F527" i="10"/>
  <c r="G527" i="10" s="1"/>
  <c r="F686" i="10"/>
  <c r="G686" i="10" s="1"/>
  <c r="F656" i="10"/>
  <c r="G657" i="10" s="1"/>
  <c r="F646" i="10"/>
  <c r="G646" i="10" s="1"/>
  <c r="F653" i="10"/>
  <c r="G653" i="10" s="1"/>
  <c r="F525" i="10"/>
  <c r="G525" i="10" s="1"/>
  <c r="F123" i="10"/>
  <c r="G124" i="10" s="1"/>
  <c r="K124" i="10" s="1"/>
  <c r="K657" i="10" l="1"/>
  <c r="K525" i="10"/>
  <c r="K686" i="10"/>
  <c r="K527" i="10"/>
  <c r="K646" i="10"/>
  <c r="K242" i="10"/>
  <c r="K656" i="10"/>
  <c r="F501" i="10"/>
  <c r="G501" i="10" s="1"/>
  <c r="F155" i="10"/>
  <c r="F625" i="10"/>
  <c r="G625" i="10" s="1"/>
  <c r="F640" i="10"/>
  <c r="G640" i="10" s="1"/>
  <c r="F575" i="10"/>
  <c r="G575" i="10" s="1"/>
  <c r="F571" i="10"/>
  <c r="G571" i="10" s="1"/>
  <c r="F613" i="10"/>
  <c r="G614" i="10" s="1"/>
  <c r="K614" i="10" s="1"/>
  <c r="F139" i="10"/>
  <c r="G139" i="10" s="1"/>
  <c r="F215" i="10"/>
  <c r="F148" i="10"/>
  <c r="G148" i="10" s="1"/>
  <c r="F602" i="10"/>
  <c r="G602" i="10" s="1"/>
  <c r="F634" i="10"/>
  <c r="G634" i="10" s="1"/>
  <c r="F592" i="10"/>
  <c r="G592" i="10" s="1"/>
  <c r="F373" i="10"/>
  <c r="F339" i="10"/>
  <c r="G339" i="10" s="1"/>
  <c r="K339" i="10" s="1"/>
  <c r="F669" i="10"/>
  <c r="G669" i="10" s="1"/>
  <c r="G373" i="10" l="1"/>
  <c r="K373" i="10" s="1"/>
  <c r="K602" i="10"/>
  <c r="K613" i="10"/>
  <c r="K640" i="10"/>
  <c r="K592" i="10"/>
  <c r="K575" i="10"/>
  <c r="K669" i="10"/>
  <c r="K634" i="10"/>
  <c r="K501" i="10"/>
  <c r="F590" i="10" l="1"/>
  <c r="G590" i="10" s="1"/>
  <c r="F326" i="10"/>
  <c r="G326" i="10" s="1"/>
  <c r="K326" i="10" s="1"/>
  <c r="K590" i="10" l="1"/>
  <c r="I1" i="10" l="1"/>
  <c r="F691" i="10" l="1"/>
  <c r="G691" i="10" s="1"/>
  <c r="K41" i="10" l="1"/>
  <c r="K691" i="10"/>
  <c r="F546" i="10" l="1"/>
  <c r="G546" i="10" s="1"/>
  <c r="F353" i="10"/>
  <c r="G353" i="10" s="1"/>
  <c r="F636" i="10"/>
  <c r="G637" i="10" s="1"/>
  <c r="K637" i="10" s="1"/>
  <c r="K353" i="10" l="1"/>
  <c r="K546" i="10"/>
  <c r="K636" i="10"/>
  <c r="F264" i="10"/>
  <c r="G264" i="10" s="1"/>
  <c r="F248" i="10"/>
  <c r="F403" i="10"/>
  <c r="G403" i="10" s="1"/>
  <c r="K403" i="10" l="1"/>
  <c r="K264" i="10"/>
  <c r="F58" i="10"/>
  <c r="G58" i="10" s="1"/>
  <c r="F53" i="10"/>
  <c r="G54" i="10" s="1"/>
  <c r="F34" i="10"/>
  <c r="G35" i="10" s="1"/>
  <c r="K54" i="10" l="1"/>
  <c r="K53" i="10"/>
  <c r="K58" i="10"/>
  <c r="K34" i="10"/>
  <c r="F660" i="10"/>
  <c r="G660" i="10" s="1"/>
  <c r="F624" i="10"/>
  <c r="G624" i="10" s="1"/>
  <c r="F621" i="10"/>
  <c r="G621" i="10" s="1"/>
  <c r="F610" i="10"/>
  <c r="G610" i="10" s="1"/>
  <c r="F400" i="10"/>
  <c r="F392" i="10"/>
  <c r="F391" i="10"/>
  <c r="F384" i="10"/>
  <c r="G384" i="10" s="1"/>
  <c r="F378" i="10"/>
  <c r="F343" i="10"/>
  <c r="G343" i="10" s="1"/>
  <c r="K343" i="10" s="1"/>
  <c r="K1" i="1"/>
  <c r="K2" i="1"/>
  <c r="G392" i="10" l="1"/>
  <c r="G378" i="10"/>
  <c r="K378" i="10" s="1"/>
  <c r="K35" i="10"/>
  <c r="K621" i="10"/>
  <c r="K624" i="10"/>
  <c r="K660" i="10"/>
  <c r="K384" i="10"/>
  <c r="F794" i="10" l="1"/>
  <c r="G794" i="10" s="1"/>
  <c r="K794" i="10" l="1"/>
  <c r="F468" i="10"/>
  <c r="G468" i="10" s="1"/>
  <c r="F577" i="10"/>
  <c r="G577" i="10" s="1"/>
  <c r="F795" i="10"/>
  <c r="G795" i="10" s="1"/>
  <c r="K795" i="10" l="1"/>
  <c r="K577" i="10"/>
  <c r="K468" i="10"/>
  <c r="F78" i="10" l="1"/>
  <c r="F73" i="10"/>
  <c r="G78" i="10" l="1"/>
  <c r="K78" i="10" s="1"/>
  <c r="G73" i="10"/>
  <c r="K73" i="10" s="1"/>
  <c r="K88" i="10"/>
  <c r="F32" i="10"/>
  <c r="G32" i="10" s="1"/>
  <c r="K32" i="10" l="1"/>
  <c r="J3" i="10"/>
  <c r="J1" i="10" l="1"/>
  <c r="F780" i="10"/>
  <c r="G780" i="10" s="1"/>
  <c r="F781" i="10"/>
  <c r="G781" i="10" s="1"/>
  <c r="F782" i="10"/>
  <c r="G782" i="10" s="1"/>
  <c r="F784" i="10"/>
  <c r="G784" i="10" s="1"/>
  <c r="F785" i="10"/>
  <c r="G785" i="10" s="1"/>
  <c r="F786" i="10"/>
  <c r="G786" i="10" s="1"/>
  <c r="F787" i="10"/>
  <c r="G787" i="10" s="1"/>
  <c r="F788" i="10"/>
  <c r="G788" i="10" s="1"/>
  <c r="F789" i="10"/>
  <c r="G789" i="10" s="1"/>
  <c r="F793" i="10"/>
  <c r="G793" i="10" s="1"/>
  <c r="F796" i="10"/>
  <c r="G796" i="10" s="1"/>
  <c r="F798" i="10"/>
  <c r="G798" i="10" s="1"/>
  <c r="F611" i="10"/>
  <c r="G611" i="10" s="1"/>
  <c r="F615" i="10"/>
  <c r="G615" i="10" s="1"/>
  <c r="F617" i="10"/>
  <c r="G617" i="10" s="1"/>
  <c r="F618" i="10"/>
  <c r="G619" i="10" s="1"/>
  <c r="F628" i="10"/>
  <c r="G628" i="10" s="1"/>
  <c r="F629" i="10"/>
  <c r="G629" i="10" s="1"/>
  <c r="F635" i="10"/>
  <c r="G635" i="10" s="1"/>
  <c r="F638" i="10"/>
  <c r="G638" i="10" s="1"/>
  <c r="F639" i="10"/>
  <c r="G639" i="10" s="1"/>
  <c r="F642" i="10"/>
  <c r="G642" i="10" s="1"/>
  <c r="F645" i="10"/>
  <c r="G645" i="10" s="1"/>
  <c r="F649" i="10"/>
  <c r="G649" i="10" s="1"/>
  <c r="F654" i="10"/>
  <c r="G654" i="10" s="1"/>
  <c r="F661" i="10"/>
  <c r="G661" i="10" s="1"/>
  <c r="F662" i="10"/>
  <c r="G662" i="10" s="1"/>
  <c r="F663" i="10"/>
  <c r="G663" i="10" s="1"/>
  <c r="F670" i="10"/>
  <c r="G670" i="10" s="1"/>
  <c r="F674" i="10"/>
  <c r="G674" i="10" s="1"/>
  <c r="F677" i="10"/>
  <c r="G677" i="10" s="1"/>
  <c r="F680" i="10"/>
  <c r="G680" i="10" s="1"/>
  <c r="F685" i="10"/>
  <c r="G685" i="10" s="1"/>
  <c r="F687" i="10"/>
  <c r="G687" i="10" s="1"/>
  <c r="F688" i="10"/>
  <c r="G688" i="10" s="1"/>
  <c r="F689" i="10"/>
  <c r="G689" i="10" s="1"/>
  <c r="F690" i="10"/>
  <c r="G690" i="10" s="1"/>
  <c r="F692" i="10"/>
  <c r="G692" i="10" s="1"/>
  <c r="F701" i="10"/>
  <c r="G701" i="10" s="1"/>
  <c r="F702" i="10"/>
  <c r="G702" i="10" s="1"/>
  <c r="F703" i="10"/>
  <c r="G703" i="10" s="1"/>
  <c r="F707" i="10"/>
  <c r="G707" i="10" s="1"/>
  <c r="F708" i="10"/>
  <c r="G708" i="10" s="1"/>
  <c r="F717" i="10"/>
  <c r="G717" i="10" s="1"/>
  <c r="F719" i="10"/>
  <c r="G720" i="10" s="1"/>
  <c r="K720" i="10" s="1"/>
  <c r="F721" i="10"/>
  <c r="G722" i="10" s="1"/>
  <c r="K722" i="10" s="1"/>
  <c r="F723" i="10"/>
  <c r="G724" i="10" s="1"/>
  <c r="K724" i="10" s="1"/>
  <c r="F726" i="10"/>
  <c r="G728" i="10" s="1"/>
  <c r="F731" i="10"/>
  <c r="G731" i="10" s="1"/>
  <c r="F732" i="10"/>
  <c r="G732" i="10" s="1"/>
  <c r="F757" i="10"/>
  <c r="G757" i="10" s="1"/>
  <c r="F758" i="10"/>
  <c r="G759" i="10" s="1"/>
  <c r="K759" i="10" s="1"/>
  <c r="F760" i="10"/>
  <c r="G761" i="10" s="1"/>
  <c r="K761" i="10" s="1"/>
  <c r="F762" i="10"/>
  <c r="G762" i="10" s="1"/>
  <c r="F763" i="10"/>
  <c r="G763" i="10" s="1"/>
  <c r="F766" i="10"/>
  <c r="G767" i="10" s="1"/>
  <c r="K767" i="10" s="1"/>
  <c r="F768" i="10"/>
  <c r="G768" i="10" s="1"/>
  <c r="F770" i="10"/>
  <c r="G770" i="10" s="1"/>
  <c r="F773" i="10"/>
  <c r="G773" i="10" s="1"/>
  <c r="F774" i="10"/>
  <c r="G774" i="10" s="1"/>
  <c r="F775" i="10"/>
  <c r="G775" i="10" s="1"/>
  <c r="F777" i="10"/>
  <c r="G777" i="10" s="1"/>
  <c r="F607" i="10"/>
  <c r="G607" i="10" s="1"/>
  <c r="F606" i="10"/>
  <c r="G606" i="10" s="1"/>
  <c r="F604" i="10"/>
  <c r="G604" i="10" s="1"/>
  <c r="F599" i="10"/>
  <c r="G600" i="10" s="1"/>
  <c r="F596" i="10"/>
  <c r="G596" i="10" s="1"/>
  <c r="F595" i="10"/>
  <c r="G595" i="10" s="1"/>
  <c r="F594" i="10"/>
  <c r="G594" i="10" s="1"/>
  <c r="F591" i="10"/>
  <c r="G591" i="10" s="1"/>
  <c r="F589" i="10"/>
  <c r="G589" i="10" s="1"/>
  <c r="F587" i="10"/>
  <c r="G587" i="10" s="1"/>
  <c r="F584" i="10"/>
  <c r="G585" i="10" s="1"/>
  <c r="F581" i="10"/>
  <c r="F579" i="10"/>
  <c r="G579" i="10" s="1"/>
  <c r="F573" i="10"/>
  <c r="G573" i="10" s="1"/>
  <c r="F572" i="10"/>
  <c r="G572" i="10" s="1"/>
  <c r="F568" i="10"/>
  <c r="G569" i="10" s="1"/>
  <c r="F566" i="10"/>
  <c r="G567" i="10" s="1"/>
  <c r="F564" i="10"/>
  <c r="G565" i="10" s="1"/>
  <c r="F563" i="10"/>
  <c r="G563" i="10" s="1"/>
  <c r="F559" i="10"/>
  <c r="G559" i="10" s="1"/>
  <c r="F561" i="10"/>
  <c r="G561" i="10" s="1"/>
  <c r="F558" i="10"/>
  <c r="G558" i="10" s="1"/>
  <c r="F556" i="10"/>
  <c r="G557" i="10" s="1"/>
  <c r="F555" i="10"/>
  <c r="G555" i="10" s="1"/>
  <c r="F554" i="10"/>
  <c r="G554" i="10" s="1"/>
  <c r="F549" i="10"/>
  <c r="G550" i="10" s="1"/>
  <c r="F548" i="10"/>
  <c r="G548" i="10" s="1"/>
  <c r="F543" i="10"/>
  <c r="G543" i="10" s="1"/>
  <c r="F539" i="10"/>
  <c r="G539" i="10" s="1"/>
  <c r="F535" i="10"/>
  <c r="G536" i="10" s="1"/>
  <c r="F529" i="10"/>
  <c r="G530" i="10" s="1"/>
  <c r="F526" i="10"/>
  <c r="G526" i="10" s="1"/>
  <c r="F524" i="10"/>
  <c r="G524" i="10" s="1"/>
  <c r="F521" i="10"/>
  <c r="G521" i="10" s="1"/>
  <c r="F509" i="10"/>
  <c r="G509" i="10" s="1"/>
  <c r="F507" i="10"/>
  <c r="G507" i="10" s="1"/>
  <c r="F505" i="10"/>
  <c r="G505" i="10" s="1"/>
  <c r="F504" i="10"/>
  <c r="G504" i="10" s="1"/>
  <c r="F503" i="10"/>
  <c r="G503" i="10" s="1"/>
  <c r="F500" i="10"/>
  <c r="G500" i="10" s="1"/>
  <c r="F498" i="10"/>
  <c r="G498" i="10" s="1"/>
  <c r="F494" i="10"/>
  <c r="G495" i="10" s="1"/>
  <c r="F492" i="10"/>
  <c r="G492" i="10" s="1"/>
  <c r="F490" i="10"/>
  <c r="G490" i="10" s="1"/>
  <c r="F489" i="10"/>
  <c r="G489" i="10" s="1"/>
  <c r="F488" i="10"/>
  <c r="G488" i="10" s="1"/>
  <c r="F487" i="10"/>
  <c r="G487" i="10" s="1"/>
  <c r="F484" i="10"/>
  <c r="G484" i="10" s="1"/>
  <c r="F482" i="10"/>
  <c r="G483" i="10" s="1"/>
  <c r="F479" i="10"/>
  <c r="G479" i="10" s="1"/>
  <c r="F478" i="10"/>
  <c r="G478" i="10" s="1"/>
  <c r="F477" i="10"/>
  <c r="G477" i="10" s="1"/>
  <c r="F475" i="10"/>
  <c r="G475" i="10" s="1"/>
  <c r="F473" i="10"/>
  <c r="G473" i="10" s="1"/>
  <c r="F470" i="10"/>
  <c r="G470" i="10" s="1"/>
  <c r="F467" i="10"/>
  <c r="G467" i="10" s="1"/>
  <c r="F465" i="10"/>
  <c r="G465" i="10" s="1"/>
  <c r="F464" i="10"/>
  <c r="G464" i="10" s="1"/>
  <c r="F460" i="10"/>
  <c r="G460" i="10" s="1"/>
  <c r="F459" i="10"/>
  <c r="G459" i="10" s="1"/>
  <c r="F458" i="10"/>
  <c r="G458" i="10" s="1"/>
  <c r="F457" i="10"/>
  <c r="G457" i="10" s="1"/>
  <c r="F453" i="10"/>
  <c r="G453" i="10" s="1"/>
  <c r="F452" i="10"/>
  <c r="G452" i="10" s="1"/>
  <c r="F449" i="10"/>
  <c r="G449" i="10" s="1"/>
  <c r="F448" i="10"/>
  <c r="G448" i="10" s="1"/>
  <c r="F446" i="10"/>
  <c r="G446" i="10" s="1"/>
  <c r="F445" i="10"/>
  <c r="G445" i="10" s="1"/>
  <c r="F443" i="10"/>
  <c r="F442" i="10"/>
  <c r="F439" i="10"/>
  <c r="G440" i="10" s="1"/>
  <c r="F438" i="10"/>
  <c r="G438" i="10" s="1"/>
  <c r="F436" i="10"/>
  <c r="G436" i="10" s="1"/>
  <c r="F435" i="10"/>
  <c r="G435" i="10" s="1"/>
  <c r="F433" i="10"/>
  <c r="G433" i="10" s="1"/>
  <c r="F432" i="10"/>
  <c r="G432" i="10" s="1"/>
  <c r="F429" i="10"/>
  <c r="G429" i="10" s="1"/>
  <c r="F427" i="10"/>
  <c r="G428" i="10" s="1"/>
  <c r="F425" i="10"/>
  <c r="G425" i="10" s="1"/>
  <c r="F424" i="10"/>
  <c r="G424" i="10" s="1"/>
  <c r="F422" i="10"/>
  <c r="G422" i="10" s="1"/>
  <c r="F420" i="10"/>
  <c r="G420" i="10" s="1"/>
  <c r="F419" i="10"/>
  <c r="G419" i="10" s="1"/>
  <c r="F416" i="10"/>
  <c r="G416" i="10" s="1"/>
  <c r="F413" i="10"/>
  <c r="G413" i="10" s="1"/>
  <c r="F412" i="10"/>
  <c r="G412" i="10" s="1"/>
  <c r="F408" i="10"/>
  <c r="F410" i="10"/>
  <c r="F407" i="10"/>
  <c r="G407" i="10" s="1"/>
  <c r="F405" i="10"/>
  <c r="G406" i="10" s="1"/>
  <c r="F402" i="10"/>
  <c r="G402" i="10" s="1"/>
  <c r="F401" i="10"/>
  <c r="G401" i="10" s="1"/>
  <c r="F399" i="10"/>
  <c r="G399" i="10" s="1"/>
  <c r="F398" i="10"/>
  <c r="G398" i="10" s="1"/>
  <c r="F397" i="10"/>
  <c r="G397" i="10" s="1"/>
  <c r="F396" i="10"/>
  <c r="G396" i="10" s="1"/>
  <c r="F395" i="10"/>
  <c r="G395" i="10" s="1"/>
  <c r="F394" i="10"/>
  <c r="G394" i="10" s="1"/>
  <c r="F393" i="10"/>
  <c r="G393" i="10" s="1"/>
  <c r="F390" i="10"/>
  <c r="G391" i="10" s="1"/>
  <c r="F386" i="10"/>
  <c r="G386" i="10" s="1"/>
  <c r="F385" i="10"/>
  <c r="G385" i="10" s="1"/>
  <c r="F383" i="10"/>
  <c r="G383" i="10" s="1"/>
  <c r="F382" i="10"/>
  <c r="G382" i="10" s="1"/>
  <c r="F381" i="10"/>
  <c r="G381" i="10" s="1"/>
  <c r="F379" i="10"/>
  <c r="G379" i="10" s="1"/>
  <c r="F376" i="10"/>
  <c r="F374" i="10"/>
  <c r="F372" i="10"/>
  <c r="F371" i="10"/>
  <c r="G371" i="10" s="1"/>
  <c r="F369" i="10"/>
  <c r="G369" i="10" s="1"/>
  <c r="F368" i="10"/>
  <c r="G368" i="10" s="1"/>
  <c r="F364" i="10"/>
  <c r="G365" i="10" s="1"/>
  <c r="F362" i="10"/>
  <c r="G362" i="10" s="1"/>
  <c r="F361" i="10"/>
  <c r="G361" i="10" s="1"/>
  <c r="F360" i="10"/>
  <c r="G360" i="10" s="1"/>
  <c r="F359" i="10"/>
  <c r="G359" i="10" s="1"/>
  <c r="F358" i="10"/>
  <c r="G358" i="10" s="1"/>
  <c r="F355" i="10"/>
  <c r="G355" i="10" s="1"/>
  <c r="F354" i="10"/>
  <c r="G354" i="10" s="1"/>
  <c r="F352" i="10"/>
  <c r="F349" i="10"/>
  <c r="F346" i="10"/>
  <c r="F345" i="10"/>
  <c r="G345" i="10" s="1"/>
  <c r="K345" i="10" s="1"/>
  <c r="F344" i="10"/>
  <c r="G344" i="10" s="1"/>
  <c r="K344" i="10" s="1"/>
  <c r="F342" i="10"/>
  <c r="G342" i="10" s="1"/>
  <c r="K342" i="10" s="1"/>
  <c r="F341" i="10"/>
  <c r="G341" i="10" s="1"/>
  <c r="K341" i="10" s="1"/>
  <c r="F340" i="10"/>
  <c r="G340" i="10" s="1"/>
  <c r="K340" i="10" s="1"/>
  <c r="F338" i="10"/>
  <c r="G338" i="10" s="1"/>
  <c r="K338" i="10" s="1"/>
  <c r="F336" i="10"/>
  <c r="G336" i="10" s="1"/>
  <c r="K336" i="10" s="1"/>
  <c r="F335" i="10"/>
  <c r="G335" i="10" s="1"/>
  <c r="K335" i="10" s="1"/>
  <c r="F333" i="10"/>
  <c r="G333" i="10" s="1"/>
  <c r="K333" i="10" s="1"/>
  <c r="F332" i="10"/>
  <c r="G332" i="10" s="1"/>
  <c r="K332" i="10" s="1"/>
  <c r="F331" i="10"/>
  <c r="G331" i="10" s="1"/>
  <c r="K331" i="10" s="1"/>
  <c r="F330" i="10"/>
  <c r="G330" i="10" s="1"/>
  <c r="K330" i="10" s="1"/>
  <c r="F322" i="10"/>
  <c r="G322" i="10" s="1"/>
  <c r="K322" i="10" s="1"/>
  <c r="F318" i="10"/>
  <c r="G318" i="10" s="1"/>
  <c r="F317" i="10"/>
  <c r="G317" i="10" s="1"/>
  <c r="F313" i="10"/>
  <c r="G313" i="10" s="1"/>
  <c r="F308" i="10"/>
  <c r="G308" i="10" s="1"/>
  <c r="F305" i="10"/>
  <c r="G305" i="10" s="1"/>
  <c r="F304" i="10"/>
  <c r="G304" i="10" s="1"/>
  <c r="F302" i="10"/>
  <c r="G302" i="10" s="1"/>
  <c r="F300" i="10"/>
  <c r="G300" i="10" s="1"/>
  <c r="F299" i="10"/>
  <c r="G299" i="10" s="1"/>
  <c r="F298" i="10"/>
  <c r="G298" i="10" s="1"/>
  <c r="F292" i="10"/>
  <c r="G292" i="10" s="1"/>
  <c r="F297" i="10"/>
  <c r="G297" i="10" s="1"/>
  <c r="F296" i="10"/>
  <c r="G296" i="10" s="1"/>
  <c r="F295" i="10"/>
  <c r="G295" i="10" s="1"/>
  <c r="F290" i="10"/>
  <c r="G290" i="10" s="1"/>
  <c r="F286" i="10"/>
  <c r="G286" i="10" s="1"/>
  <c r="F285" i="10"/>
  <c r="G285" i="10" s="1"/>
  <c r="F283" i="10"/>
  <c r="G283" i="10" s="1"/>
  <c r="F282" i="10"/>
  <c r="G282" i="10" s="1"/>
  <c r="F280" i="10"/>
  <c r="G280" i="10" s="1"/>
  <c r="F278" i="10"/>
  <c r="G278" i="10" s="1"/>
  <c r="F276" i="10"/>
  <c r="G276" i="10" s="1"/>
  <c r="F274" i="10"/>
  <c r="G274" i="10" s="1"/>
  <c r="F273" i="10"/>
  <c r="G273" i="10" s="1"/>
  <c r="F272" i="10"/>
  <c r="G272" i="10" s="1"/>
  <c r="F270" i="10"/>
  <c r="G270" i="10" s="1"/>
  <c r="F267" i="10"/>
  <c r="G267" i="10" s="1"/>
  <c r="F266" i="10"/>
  <c r="G266" i="10" s="1"/>
  <c r="F265" i="10"/>
  <c r="G265" i="10" s="1"/>
  <c r="F263" i="10"/>
  <c r="G263" i="10" s="1"/>
  <c r="F261" i="10"/>
  <c r="G261" i="10" s="1"/>
  <c r="F260" i="10"/>
  <c r="G260" i="10" s="1"/>
  <c r="F259" i="10"/>
  <c r="G259" i="10" s="1"/>
  <c r="F256" i="10"/>
  <c r="G256" i="10" s="1"/>
  <c r="F254" i="10"/>
  <c r="G254" i="10" s="1"/>
  <c r="F253" i="10"/>
  <c r="G253" i="10" s="1"/>
  <c r="F252" i="10"/>
  <c r="G252" i="10" s="1"/>
  <c r="F247" i="10"/>
  <c r="G248" i="10" s="1"/>
  <c r="F239" i="10"/>
  <c r="G239" i="10" s="1"/>
  <c r="F245" i="10"/>
  <c r="G245" i="10" s="1"/>
  <c r="F243" i="10"/>
  <c r="G243" i="10" s="1"/>
  <c r="F241" i="10"/>
  <c r="G241" i="10" s="1"/>
  <c r="F238" i="10"/>
  <c r="G238" i="10" s="1"/>
  <c r="F237" i="10"/>
  <c r="G237" i="10" s="1"/>
  <c r="F236" i="10"/>
  <c r="G236" i="10" s="1"/>
  <c r="F235" i="10"/>
  <c r="G235" i="10" s="1"/>
  <c r="F233" i="10"/>
  <c r="G233" i="10" s="1"/>
  <c r="F232" i="10"/>
  <c r="G232" i="10" s="1"/>
  <c r="F228" i="10"/>
  <c r="G228" i="10" s="1"/>
  <c r="F227" i="10"/>
  <c r="G227" i="10" s="1"/>
  <c r="F225" i="10"/>
  <c r="G225" i="10" s="1"/>
  <c r="F222" i="10"/>
  <c r="G222" i="10" s="1"/>
  <c r="F219" i="10"/>
  <c r="G219" i="10" s="1"/>
  <c r="F218" i="10"/>
  <c r="G218" i="10" s="1"/>
  <c r="F216" i="10"/>
  <c r="G216" i="10" s="1"/>
  <c r="F214" i="10"/>
  <c r="G215" i="10" s="1"/>
  <c r="F212" i="10"/>
  <c r="F211" i="10"/>
  <c r="F209" i="10"/>
  <c r="G210" i="10" s="1"/>
  <c r="F207" i="10"/>
  <c r="G207" i="10" s="1"/>
  <c r="F206" i="10"/>
  <c r="G206" i="10" s="1"/>
  <c r="F204" i="10"/>
  <c r="G204" i="10" s="1"/>
  <c r="F199" i="10"/>
  <c r="G200" i="10" s="1"/>
  <c r="F198" i="10"/>
  <c r="G198" i="10" s="1"/>
  <c r="F196" i="10"/>
  <c r="F190" i="10"/>
  <c r="G190" i="10" s="1"/>
  <c r="F188" i="10"/>
  <c r="G188" i="10" s="1"/>
  <c r="F186" i="10"/>
  <c r="G187" i="10" s="1"/>
  <c r="F185" i="10"/>
  <c r="G185" i="10" s="1"/>
  <c r="F184" i="10"/>
  <c r="G184" i="10" s="1"/>
  <c r="F183" i="10"/>
  <c r="G183" i="10" s="1"/>
  <c r="F182" i="10"/>
  <c r="G182" i="10" s="1"/>
  <c r="F181" i="10"/>
  <c r="G181" i="10" s="1"/>
  <c r="F178" i="10"/>
  <c r="G178" i="10" s="1"/>
  <c r="F177" i="10"/>
  <c r="G177" i="10" s="1"/>
  <c r="F175" i="10"/>
  <c r="G175" i="10" s="1"/>
  <c r="F174" i="10"/>
  <c r="G174" i="10" s="1"/>
  <c r="F173" i="10"/>
  <c r="G173" i="10" s="1"/>
  <c r="F170" i="10"/>
  <c r="G170" i="10" s="1"/>
  <c r="F169" i="10"/>
  <c r="G169" i="10" s="1"/>
  <c r="F168" i="10"/>
  <c r="G168" i="10" s="1"/>
  <c r="F167" i="10"/>
  <c r="G167" i="10" s="1"/>
  <c r="F166" i="10"/>
  <c r="G166" i="10" s="1"/>
  <c r="F165" i="10"/>
  <c r="G165" i="10" s="1"/>
  <c r="F163" i="10"/>
  <c r="G163" i="10" s="1"/>
  <c r="F162" i="10"/>
  <c r="F161" i="10"/>
  <c r="F159" i="10"/>
  <c r="G159" i="10" s="1"/>
  <c r="F157" i="10"/>
  <c r="G157" i="10" s="1"/>
  <c r="F156" i="10"/>
  <c r="G156" i="10" s="1"/>
  <c r="F154" i="10"/>
  <c r="G155" i="10" s="1"/>
  <c r="F152" i="10"/>
  <c r="G152" i="10" s="1"/>
  <c r="F150" i="10"/>
  <c r="G150" i="10" s="1"/>
  <c r="F149" i="10"/>
  <c r="G149" i="10" s="1"/>
  <c r="F145" i="10"/>
  <c r="F144" i="10"/>
  <c r="F143" i="10"/>
  <c r="G143" i="10" s="1"/>
  <c r="F140" i="10"/>
  <c r="G140" i="10" s="1"/>
  <c r="F137" i="10"/>
  <c r="G137" i="10" s="1"/>
  <c r="F133" i="10"/>
  <c r="G133" i="10" s="1"/>
  <c r="F132" i="10"/>
  <c r="G132" i="10" s="1"/>
  <c r="F130" i="10"/>
  <c r="G130" i="10" s="1"/>
  <c r="F128" i="10"/>
  <c r="G128" i="10" s="1"/>
  <c r="F126" i="10"/>
  <c r="G126" i="10" s="1"/>
  <c r="F125" i="10"/>
  <c r="G125" i="10" s="1"/>
  <c r="F122" i="10"/>
  <c r="G123" i="10" s="1"/>
  <c r="F121" i="10"/>
  <c r="G121" i="10" s="1"/>
  <c r="F120" i="10"/>
  <c r="G120" i="10" s="1"/>
  <c r="F118" i="10"/>
  <c r="G119" i="10" s="1"/>
  <c r="F116" i="10"/>
  <c r="G116" i="10" s="1"/>
  <c r="F115" i="10"/>
  <c r="G115" i="10" s="1"/>
  <c r="F114" i="10"/>
  <c r="G114" i="10" s="1"/>
  <c r="F113" i="10"/>
  <c r="G113" i="10" s="1"/>
  <c r="F112" i="10"/>
  <c r="G112" i="10" s="1"/>
  <c r="F111" i="10"/>
  <c r="G111" i="10" s="1"/>
  <c r="F110" i="10"/>
  <c r="G110" i="10" s="1"/>
  <c r="F107" i="10"/>
  <c r="G108" i="10" s="1"/>
  <c r="F106" i="10"/>
  <c r="G106" i="10" s="1"/>
  <c r="F105" i="10"/>
  <c r="G105" i="10" s="1"/>
  <c r="F103" i="10"/>
  <c r="G103" i="10" s="1"/>
  <c r="F102" i="10"/>
  <c r="G102" i="10" s="1"/>
  <c r="F101" i="10"/>
  <c r="G101" i="10" s="1"/>
  <c r="F100" i="10"/>
  <c r="G100" i="10" s="1"/>
  <c r="F99" i="10"/>
  <c r="G99" i="10" s="1"/>
  <c r="F98" i="10"/>
  <c r="G98" i="10" s="1"/>
  <c r="F97" i="10"/>
  <c r="G97" i="10" s="1"/>
  <c r="F96" i="10"/>
  <c r="G96" i="10" s="1"/>
  <c r="F93" i="10"/>
  <c r="G93" i="10" s="1"/>
  <c r="F91" i="10"/>
  <c r="G92" i="10" s="1"/>
  <c r="F90" i="10"/>
  <c r="G90" i="10" s="1"/>
  <c r="F89" i="10"/>
  <c r="G89" i="10" s="1"/>
  <c r="F87" i="10"/>
  <c r="F85" i="10"/>
  <c r="F83" i="10"/>
  <c r="F82" i="10"/>
  <c r="F80" i="10"/>
  <c r="F76" i="10"/>
  <c r="F75" i="10"/>
  <c r="F71" i="10"/>
  <c r="F70" i="10"/>
  <c r="F68" i="10"/>
  <c r="G68" i="10" s="1"/>
  <c r="F67" i="10"/>
  <c r="G67" i="10" s="1"/>
  <c r="F66" i="10"/>
  <c r="G66" i="10" s="1"/>
  <c r="F65" i="10"/>
  <c r="G65" i="10" s="1"/>
  <c r="F64" i="10"/>
  <c r="G64" i="10" s="1"/>
  <c r="F62" i="10"/>
  <c r="G62" i="10" s="1"/>
  <c r="F60" i="10"/>
  <c r="G60" i="10" s="1"/>
  <c r="F59" i="10"/>
  <c r="G59" i="10" s="1"/>
  <c r="F57" i="10"/>
  <c r="G57" i="10" s="1"/>
  <c r="F51" i="10"/>
  <c r="G51" i="10" s="1"/>
  <c r="F47" i="10"/>
  <c r="G47" i="10" s="1"/>
  <c r="F46" i="10"/>
  <c r="G46" i="10" s="1"/>
  <c r="F44" i="10"/>
  <c r="G44" i="10" s="1"/>
  <c r="F43" i="10"/>
  <c r="G43" i="10" s="1"/>
  <c r="F42" i="10"/>
  <c r="G42" i="10" s="1"/>
  <c r="F40" i="10"/>
  <c r="G40" i="10" s="1"/>
  <c r="F38" i="10"/>
  <c r="G39" i="10" s="1"/>
  <c r="K39" i="10" s="1"/>
  <c r="F36" i="10"/>
  <c r="G36" i="10" s="1"/>
  <c r="F33" i="10"/>
  <c r="G33" i="10" s="1"/>
  <c r="F30" i="10"/>
  <c r="G30" i="10" s="1"/>
  <c r="F29" i="10"/>
  <c r="G29" i="10" s="1"/>
  <c r="F26" i="10"/>
  <c r="F25" i="10"/>
  <c r="F23" i="10"/>
  <c r="F22" i="10"/>
  <c r="G22" i="10" s="1"/>
  <c r="F20" i="10"/>
  <c r="G20" i="10" s="1"/>
  <c r="F19" i="10"/>
  <c r="G19" i="10" s="1"/>
  <c r="F18" i="10"/>
  <c r="G18" i="10" s="1"/>
  <c r="F17" i="10"/>
  <c r="G17" i="10" s="1"/>
  <c r="F15" i="10"/>
  <c r="G15" i="10" s="1"/>
  <c r="F13" i="10"/>
  <c r="G13" i="10" s="1"/>
  <c r="F12" i="10"/>
  <c r="G12" i="10" s="1"/>
  <c r="F11" i="10"/>
  <c r="G11" i="10" s="1"/>
  <c r="F10" i="10"/>
  <c r="G10" i="10" s="1"/>
  <c r="F9" i="10"/>
  <c r="G9" i="10" s="1"/>
  <c r="F8" i="10"/>
  <c r="G8" i="10" s="1"/>
  <c r="F7" i="10"/>
  <c r="G7" i="10" s="1"/>
  <c r="F6" i="10"/>
  <c r="G6" i="10" s="1"/>
  <c r="F5" i="10"/>
  <c r="G5" i="10" s="1"/>
  <c r="F4" i="10"/>
  <c r="G4" i="10" s="1"/>
  <c r="F3" i="10"/>
  <c r="G3" i="10" s="1"/>
  <c r="G212" i="10" l="1"/>
  <c r="K212" i="10" s="1"/>
  <c r="G409" i="10"/>
  <c r="G162" i="10"/>
  <c r="G76" i="10"/>
  <c r="K76" i="10" s="1"/>
  <c r="G85" i="10"/>
  <c r="K85" i="10" s="1"/>
  <c r="G352" i="10"/>
  <c r="K352" i="10" s="1"/>
  <c r="G372" i="10"/>
  <c r="K372" i="10" s="1"/>
  <c r="G443" i="10"/>
  <c r="G444" i="10"/>
  <c r="K444" i="10" s="1"/>
  <c r="G581" i="10"/>
  <c r="G583" i="10"/>
  <c r="K583" i="10" s="1"/>
  <c r="G23" i="10"/>
  <c r="G70" i="10"/>
  <c r="K70" i="10" s="1"/>
  <c r="G80" i="10"/>
  <c r="K80" i="10" s="1"/>
  <c r="G87" i="10"/>
  <c r="K87" i="10" s="1"/>
  <c r="G374" i="10"/>
  <c r="K374" i="10" s="1"/>
  <c r="G71" i="10"/>
  <c r="K71" i="10" s="1"/>
  <c r="G82" i="10"/>
  <c r="K82" i="10" s="1"/>
  <c r="G196" i="10"/>
  <c r="K196" i="10" s="1"/>
  <c r="G346" i="10"/>
  <c r="K346" i="10" s="1"/>
  <c r="G376" i="10"/>
  <c r="K376" i="10" s="1"/>
  <c r="G26" i="10"/>
  <c r="K26" i="10" s="1"/>
  <c r="G24" i="10"/>
  <c r="G75" i="10"/>
  <c r="K75" i="10" s="1"/>
  <c r="G83" i="10"/>
  <c r="K83" i="10" s="1"/>
  <c r="G145" i="10"/>
  <c r="G349" i="10"/>
  <c r="K349" i="10" s="1"/>
  <c r="K619" i="10"/>
  <c r="K565" i="10"/>
  <c r="K483" i="10"/>
  <c r="K641" i="10"/>
  <c r="K632" i="10"/>
  <c r="K550" i="10"/>
  <c r="K495" i="10"/>
  <c r="K463" i="10"/>
  <c r="K496" i="10"/>
  <c r="K224" i="10"/>
  <c r="K600" i="10"/>
  <c r="K406" i="10"/>
  <c r="K536" i="10"/>
  <c r="K355" i="10"/>
  <c r="K361" i="10"/>
  <c r="K369" i="10"/>
  <c r="K358" i="10"/>
  <c r="K362" i="10"/>
  <c r="K371" i="10"/>
  <c r="K359" i="10"/>
  <c r="K365" i="10"/>
  <c r="K354" i="10"/>
  <c r="K360" i="10"/>
  <c r="K368" i="10"/>
  <c r="K567" i="10"/>
  <c r="K569" i="10"/>
  <c r="K63" i="10"/>
  <c r="K557" i="10"/>
  <c r="K61" i="10"/>
  <c r="K108" i="10"/>
  <c r="K176" i="10"/>
  <c r="K172" i="10"/>
  <c r="K49" i="10"/>
  <c r="K84" i="10"/>
  <c r="H1" i="10"/>
  <c r="K119" i="10"/>
  <c r="K530" i="10"/>
  <c r="K728" i="10"/>
  <c r="K95" i="10"/>
  <c r="K411" i="10"/>
  <c r="K541" i="10"/>
  <c r="K552" i="10"/>
  <c r="K92" i="10"/>
  <c r="K37" i="10"/>
  <c r="K56" i="10"/>
  <c r="K6" i="10"/>
  <c r="K7" i="10"/>
  <c r="K8" i="10"/>
  <c r="K5" i="10"/>
  <c r="K9" i="10"/>
  <c r="K13" i="10"/>
  <c r="K30" i="10"/>
  <c r="K42" i="10"/>
  <c r="K47" i="10"/>
  <c r="K67" i="10"/>
  <c r="K96" i="10"/>
  <c r="K103" i="10"/>
  <c r="K111" i="10"/>
  <c r="K114" i="10"/>
  <c r="K128" i="10"/>
  <c r="K143" i="10"/>
  <c r="K152" i="10"/>
  <c r="K159" i="10"/>
  <c r="K165" i="10"/>
  <c r="K177" i="10"/>
  <c r="K190" i="10"/>
  <c r="K216" i="10"/>
  <c r="K232" i="10"/>
  <c r="K237" i="10"/>
  <c r="K245" i="10"/>
  <c r="K252" i="10"/>
  <c r="K261" i="10"/>
  <c r="K273" i="10"/>
  <c r="K278" i="10"/>
  <c r="K295" i="10"/>
  <c r="K298" i="10"/>
  <c r="K304" i="10"/>
  <c r="K317" i="10"/>
  <c r="K381" i="10"/>
  <c r="K386" i="10"/>
  <c r="K392" i="10"/>
  <c r="K396" i="10"/>
  <c r="K401" i="10"/>
  <c r="K422" i="10"/>
  <c r="K427" i="10"/>
  <c r="K435" i="10"/>
  <c r="K448" i="10"/>
  <c r="K457" i="10"/>
  <c r="K477" i="10"/>
  <c r="K484" i="10"/>
  <c r="K490" i="10"/>
  <c r="K507" i="10"/>
  <c r="K524" i="10"/>
  <c r="K535" i="10"/>
  <c r="K554" i="10"/>
  <c r="K561" i="10"/>
  <c r="K566" i="10"/>
  <c r="K573" i="10"/>
  <c r="K589" i="10"/>
  <c r="K595" i="10"/>
  <c r="K606" i="10"/>
  <c r="K775" i="10"/>
  <c r="K770" i="10"/>
  <c r="K762" i="10"/>
  <c r="K730" i="10"/>
  <c r="K719" i="10"/>
  <c r="K707" i="10"/>
  <c r="K692" i="10"/>
  <c r="K687" i="10"/>
  <c r="K674" i="10"/>
  <c r="K662" i="10"/>
  <c r="K649" i="10"/>
  <c r="K642" i="10"/>
  <c r="K635" i="10"/>
  <c r="K628" i="10"/>
  <c r="K617" i="10"/>
  <c r="K611" i="10"/>
  <c r="K787" i="10"/>
  <c r="K782" i="10"/>
  <c r="K15" i="10"/>
  <c r="K19" i="10"/>
  <c r="K38" i="10"/>
  <c r="K43" i="10"/>
  <c r="K57" i="10"/>
  <c r="K62" i="10"/>
  <c r="K65" i="10"/>
  <c r="K68" i="10"/>
  <c r="K90" i="10"/>
  <c r="K97" i="10"/>
  <c r="K100" i="10"/>
  <c r="K112" i="10"/>
  <c r="K115" i="10"/>
  <c r="K130" i="10"/>
  <c r="K137" i="10"/>
  <c r="K148" i="10"/>
  <c r="K155" i="10"/>
  <c r="K166" i="10"/>
  <c r="K169" i="10"/>
  <c r="K174" i="10"/>
  <c r="K178" i="10"/>
  <c r="K182" i="10"/>
  <c r="K204" i="10"/>
  <c r="K211" i="10"/>
  <c r="K218" i="10"/>
  <c r="K225" i="10"/>
  <c r="K233" i="10"/>
  <c r="K238" i="10"/>
  <c r="K239" i="10"/>
  <c r="K253" i="10"/>
  <c r="K267" i="10"/>
  <c r="K280" i="10"/>
  <c r="K285" i="10"/>
  <c r="K296" i="10"/>
  <c r="K299" i="10"/>
  <c r="K305" i="10"/>
  <c r="K318" i="10"/>
  <c r="K382" i="10"/>
  <c r="K393" i="10"/>
  <c r="K397" i="10"/>
  <c r="K402" i="10"/>
  <c r="K416" i="10"/>
  <c r="K424" i="10"/>
  <c r="K429" i="10"/>
  <c r="K436" i="10"/>
  <c r="K449" i="10"/>
  <c r="K458" i="10"/>
  <c r="K464" i="10"/>
  <c r="K470" i="10"/>
  <c r="K478" i="10"/>
  <c r="K487" i="10"/>
  <c r="K492" i="10"/>
  <c r="K503" i="10"/>
  <c r="K509" i="10"/>
  <c r="K526" i="10"/>
  <c r="K555" i="10"/>
  <c r="K559" i="10"/>
  <c r="K568" i="10"/>
  <c r="K591" i="10"/>
  <c r="K596" i="10"/>
  <c r="K607" i="10"/>
  <c r="K774" i="10"/>
  <c r="K768" i="10"/>
  <c r="K760" i="10"/>
  <c r="K717" i="10"/>
  <c r="K703" i="10"/>
  <c r="K690" i="10"/>
  <c r="K685" i="10"/>
  <c r="K670" i="10"/>
  <c r="K661" i="10"/>
  <c r="K625" i="10"/>
  <c r="K615" i="10"/>
  <c r="K798" i="10"/>
  <c r="K793" i="10"/>
  <c r="K786" i="10"/>
  <c r="K781" i="10"/>
  <c r="K11" i="10"/>
  <c r="K17" i="10"/>
  <c r="K20" i="10"/>
  <c r="K33" i="10"/>
  <c r="K44" i="10"/>
  <c r="K51" i="10"/>
  <c r="K59" i="10"/>
  <c r="K66" i="10"/>
  <c r="K98" i="10"/>
  <c r="K101" i="10"/>
  <c r="K105" i="10"/>
  <c r="K120" i="10"/>
  <c r="K125" i="10"/>
  <c r="K132" i="10"/>
  <c r="K139" i="10"/>
  <c r="K149" i="10"/>
  <c r="K156" i="10"/>
  <c r="K167" i="10"/>
  <c r="K170" i="10"/>
  <c r="K183" i="10"/>
  <c r="K206" i="10"/>
  <c r="K219" i="10"/>
  <c r="K227" i="10"/>
  <c r="K235" i="10"/>
  <c r="K241" i="10"/>
  <c r="K248" i="10"/>
  <c r="K254" i="10"/>
  <c r="K259" i="10"/>
  <c r="K263" i="10"/>
  <c r="K270" i="10"/>
  <c r="K274" i="10"/>
  <c r="K282" i="10"/>
  <c r="K286" i="10"/>
  <c r="K297" i="10"/>
  <c r="K300" i="10"/>
  <c r="K308" i="10"/>
  <c r="K383" i="10"/>
  <c r="K394" i="10"/>
  <c r="K398" i="10"/>
  <c r="K405" i="10"/>
  <c r="K412" i="10"/>
  <c r="K419" i="10"/>
  <c r="K432" i="10"/>
  <c r="K438" i="10"/>
  <c r="K445" i="10"/>
  <c r="K452" i="10"/>
  <c r="K459" i="10"/>
  <c r="K465" i="10"/>
  <c r="K473" i="10"/>
  <c r="K479" i="10"/>
  <c r="K488" i="10"/>
  <c r="K494" i="10"/>
  <c r="K498" i="10"/>
  <c r="K504" i="10"/>
  <c r="K539" i="10"/>
  <c r="K548" i="10"/>
  <c r="K563" i="10"/>
  <c r="K571" i="10"/>
  <c r="K579" i="10"/>
  <c r="K610" i="10"/>
  <c r="K766" i="10"/>
  <c r="K732" i="10"/>
  <c r="K723" i="10"/>
  <c r="K702" i="10"/>
  <c r="K689" i="10"/>
  <c r="K680" i="10"/>
  <c r="K654" i="10"/>
  <c r="K639" i="10"/>
  <c r="K789" i="10"/>
  <c r="K785" i="10"/>
  <c r="K780" i="10"/>
  <c r="K10" i="10"/>
  <c r="K4" i="10"/>
  <c r="K12" i="10"/>
  <c r="K18" i="10"/>
  <c r="K22" i="10"/>
  <c r="K29" i="10"/>
  <c r="K46" i="10"/>
  <c r="K60" i="10"/>
  <c r="K64" i="10"/>
  <c r="K89" i="10"/>
  <c r="K93" i="10"/>
  <c r="K99" i="10"/>
  <c r="K102" i="10"/>
  <c r="K106" i="10"/>
  <c r="K110" i="10"/>
  <c r="K113" i="10"/>
  <c r="K116" i="10"/>
  <c r="K121" i="10"/>
  <c r="K126" i="10"/>
  <c r="K133" i="10"/>
  <c r="K140" i="10"/>
  <c r="K150" i="10"/>
  <c r="K157" i="10"/>
  <c r="K163" i="10"/>
  <c r="K173" i="10"/>
  <c r="K184" i="10"/>
  <c r="K188" i="10"/>
  <c r="K207" i="10"/>
  <c r="K215" i="10"/>
  <c r="K222" i="10"/>
  <c r="K228" i="10"/>
  <c r="K236" i="10"/>
  <c r="K243" i="10"/>
  <c r="K250" i="10"/>
  <c r="K256" i="10"/>
  <c r="K260" i="10"/>
  <c r="K265" i="10"/>
  <c r="K272" i="10"/>
  <c r="K276" i="10"/>
  <c r="K283" i="10"/>
  <c r="K290" i="10"/>
  <c r="K292" i="10"/>
  <c r="K302" i="10"/>
  <c r="K313" i="10"/>
  <c r="K379" i="10"/>
  <c r="K385" i="10"/>
  <c r="K391" i="10"/>
  <c r="K395" i="10"/>
  <c r="K399" i="10"/>
  <c r="K407" i="10"/>
  <c r="K413" i="10"/>
  <c r="K420" i="10"/>
  <c r="K425" i="10"/>
  <c r="K433" i="10"/>
  <c r="K440" i="10"/>
  <c r="K446" i="10"/>
  <c r="K453" i="10"/>
  <c r="K460" i="10"/>
  <c r="K475" i="10"/>
  <c r="K482" i="10"/>
  <c r="K489" i="10"/>
  <c r="K500" i="10"/>
  <c r="K505" i="10"/>
  <c r="K521" i="10"/>
  <c r="K549" i="10"/>
  <c r="K558" i="10"/>
  <c r="K564" i="10"/>
  <c r="K572" i="10"/>
  <c r="K587" i="10"/>
  <c r="K594" i="10"/>
  <c r="K604" i="10"/>
  <c r="K777" i="10"/>
  <c r="K763" i="10"/>
  <c r="K731" i="10"/>
  <c r="K721" i="10"/>
  <c r="K708" i="10"/>
  <c r="K701" i="10"/>
  <c r="K688" i="10"/>
  <c r="K677" i="10"/>
  <c r="K663" i="10"/>
  <c r="K653" i="10"/>
  <c r="K645" i="10"/>
  <c r="K638" i="10"/>
  <c r="K629" i="10"/>
  <c r="K618" i="10"/>
  <c r="K796" i="10"/>
  <c r="K788" i="10"/>
  <c r="K784" i="10"/>
  <c r="K3" i="10"/>
  <c r="K36" i="10" l="1"/>
  <c r="K428" i="10"/>
  <c r="K409" i="10"/>
  <c r="K24" i="10"/>
  <c r="K23" i="10"/>
  <c r="K179" i="10"/>
  <c r="K262" i="10"/>
  <c r="K181" i="10"/>
  <c r="K145" i="10"/>
  <c r="K198" i="10"/>
  <c r="K467" i="10"/>
  <c r="K40" i="10"/>
  <c r="K757" i="10"/>
  <c r="K186" i="10"/>
  <c r="K200" i="10"/>
  <c r="K542" i="10"/>
  <c r="K123" i="10"/>
  <c r="K168" i="10"/>
  <c r="K543" i="10"/>
  <c r="K162" i="10"/>
  <c r="K185" i="10"/>
  <c r="K175" i="10"/>
  <c r="K443" i="10"/>
  <c r="K581" i="10"/>
  <c r="K585" i="10"/>
  <c r="K210" i="10"/>
  <c r="K758" i="10"/>
  <c r="K266" i="10"/>
  <c r="K497" i="10"/>
  <c r="K192" i="10"/>
  <c r="N4" i="1" l="1"/>
  <c r="K2" i="8" l="1"/>
  <c r="K1" i="8"/>
  <c r="F772" i="10" l="1"/>
  <c r="G772" i="10" s="1"/>
  <c r="K773" i="10" l="1"/>
  <c r="K772" i="10" l="1"/>
  <c r="F306" i="10"/>
  <c r="G306" i="10" s="1"/>
  <c r="K306" i="10" l="1"/>
  <c r="F514" i="10" l="1"/>
  <c r="G514" i="10" s="1"/>
  <c r="K514" i="10" l="1"/>
  <c r="F517" i="10"/>
  <c r="G518" i="10" l="1"/>
  <c r="K518" i="10" s="1"/>
  <c r="G519" i="10"/>
  <c r="K517" i="10"/>
  <c r="N1" i="1"/>
  <c r="N2" i="1"/>
  <c r="K519" i="10" l="1"/>
  <c r="N23" i="8" l="1"/>
  <c r="N25" i="8"/>
  <c r="N26" i="8" l="1"/>
  <c r="N7" i="8"/>
  <c r="N10" i="8"/>
  <c r="N5" i="8"/>
  <c r="N9" i="8"/>
  <c r="N15" i="8"/>
  <c r="N24" i="8"/>
  <c r="N11" i="8"/>
  <c r="N21" i="8"/>
  <c r="N8" i="8"/>
  <c r="N12" i="8"/>
  <c r="N19" i="8"/>
  <c r="N2" i="8" l="1"/>
  <c r="N1" i="8"/>
  <c r="G2" i="8" l="1"/>
  <c r="G1" i="8"/>
  <c r="H1" i="8"/>
  <c r="H2" i="8"/>
  <c r="I1" i="8"/>
  <c r="I2" i="8"/>
  <c r="F2" i="8"/>
  <c r="F1" i="8"/>
  <c r="L1" i="8" l="1"/>
  <c r="J1" i="8"/>
  <c r="J2" i="8"/>
  <c r="M1" i="8" l="1"/>
  <c r="F194" i="10" l="1"/>
  <c r="G194" i="10" s="1"/>
  <c r="K194" i="10" l="1"/>
  <c r="G1" i="1" l="1"/>
  <c r="G2" i="1"/>
  <c r="H1" i="1"/>
  <c r="H2" i="1"/>
  <c r="I2" i="1"/>
  <c r="I1" i="1"/>
  <c r="F2" i="1"/>
  <c r="F1" i="1"/>
  <c r="L1" i="1" l="1"/>
  <c r="F147" i="10"/>
  <c r="G147" i="10" s="1"/>
  <c r="G1" i="10" s="1"/>
  <c r="J2" i="1"/>
  <c r="J1" i="1"/>
  <c r="M1" i="1" l="1"/>
  <c r="F1" i="10"/>
  <c r="K147" i="10" l="1"/>
  <c r="K1" i="10" s="1"/>
</calcChain>
</file>

<file path=xl/sharedStrings.xml><?xml version="1.0" encoding="utf-8"?>
<sst xmlns="http://schemas.openxmlformats.org/spreadsheetml/2006/main" count="15565" uniqueCount="4820">
  <si>
    <t xml:space="preserve">Toplam : </t>
  </si>
  <si>
    <t xml:space="preserve">Seçili Toplam : </t>
  </si>
  <si>
    <t>tür</t>
  </si>
  <si>
    <t>kod</t>
  </si>
  <si>
    <t>ebad</t>
  </si>
  <si>
    <t>model</t>
  </si>
  <si>
    <t>şuhut</t>
  </si>
  <si>
    <t>sanayi</t>
  </si>
  <si>
    <t>toplam</t>
  </si>
  <si>
    <t>emanet</t>
  </si>
  <si>
    <t>peşin</t>
  </si>
  <si>
    <t>kmpny</t>
  </si>
  <si>
    <t>kamyon</t>
  </si>
  <si>
    <t>245/70R19.5</t>
  </si>
  <si>
    <t>265/70R19.5</t>
  </si>
  <si>
    <t>285/70R19.5</t>
  </si>
  <si>
    <t>435/50R19.5</t>
  </si>
  <si>
    <t>11R22.5</t>
  </si>
  <si>
    <t>12R22.5</t>
  </si>
  <si>
    <t>13R22.5</t>
  </si>
  <si>
    <t>295/80R22.5</t>
  </si>
  <si>
    <t>315/60R22.5</t>
  </si>
  <si>
    <t>315/70R22.5</t>
  </si>
  <si>
    <t>315/80R22.5</t>
  </si>
  <si>
    <t>385/55R22.5</t>
  </si>
  <si>
    <t>385/65R22.5</t>
  </si>
  <si>
    <t>LSR</t>
  </si>
  <si>
    <t>7.50R16LT</t>
  </si>
  <si>
    <t>8.5R17.5</t>
  </si>
  <si>
    <t>215/75R17.5</t>
  </si>
  <si>
    <t>225/75R17.5</t>
  </si>
  <si>
    <t>235/75R17.5</t>
  </si>
  <si>
    <t>245/75R17.5</t>
  </si>
  <si>
    <t>265/70R17.5</t>
  </si>
  <si>
    <t>LTS</t>
  </si>
  <si>
    <t>7.50-15C</t>
  </si>
  <si>
    <t>6.50-16C</t>
  </si>
  <si>
    <t>7.00-16C</t>
  </si>
  <si>
    <t>7.50-16</t>
  </si>
  <si>
    <t>L6B0073</t>
  </si>
  <si>
    <t xml:space="preserve">BKT208 </t>
  </si>
  <si>
    <t>7.50-16C</t>
  </si>
  <si>
    <t>9.00-16</t>
  </si>
  <si>
    <t>LVR</t>
  </si>
  <si>
    <t>155R12C</t>
  </si>
  <si>
    <t>LC/R 88/86N 8PR</t>
  </si>
  <si>
    <t>155R13C</t>
  </si>
  <si>
    <t>LC/R 90/89R 8PR</t>
  </si>
  <si>
    <t>165R13C</t>
  </si>
  <si>
    <t>LC/R 91/89P 6PR</t>
  </si>
  <si>
    <t>185R14C</t>
  </si>
  <si>
    <t>W800 102R</t>
  </si>
  <si>
    <t>TRANSWAY 102/100R 8PR</t>
  </si>
  <si>
    <t>195R14C</t>
  </si>
  <si>
    <t>W800 106R</t>
  </si>
  <si>
    <t>TRANSWAY 106/104R 8PR</t>
  </si>
  <si>
    <t>R630 106/104R</t>
  </si>
  <si>
    <t>195/70R15C</t>
  </si>
  <si>
    <t>WINTUS 104R</t>
  </si>
  <si>
    <t>TRANSWAY 104/102R 8PR</t>
  </si>
  <si>
    <t>205/65R15C</t>
  </si>
  <si>
    <t>TRANSWAY 102/100R</t>
  </si>
  <si>
    <t>205/70R15C</t>
  </si>
  <si>
    <t>225/70R15C</t>
  </si>
  <si>
    <t>W810 112R</t>
  </si>
  <si>
    <t>175/75R16C</t>
  </si>
  <si>
    <t>WINTUS 101Q</t>
  </si>
  <si>
    <t>TRANSWAY 101/99R 8PR</t>
  </si>
  <si>
    <t>185/75R16C</t>
  </si>
  <si>
    <t>195/60R16C</t>
  </si>
  <si>
    <t>195/75R16C</t>
  </si>
  <si>
    <t>WINTUS 107Q</t>
  </si>
  <si>
    <t>205/65R16C</t>
  </si>
  <si>
    <t>205/75R16C</t>
  </si>
  <si>
    <t>215/65R16C</t>
  </si>
  <si>
    <t>215/75R16C</t>
  </si>
  <si>
    <t>W810 113R</t>
  </si>
  <si>
    <t>225/65R16C</t>
  </si>
  <si>
    <t>TRANSWAY 112/110R</t>
  </si>
  <si>
    <t>225/75R16C</t>
  </si>
  <si>
    <t>235/65R16C</t>
  </si>
  <si>
    <t>W810 115R</t>
  </si>
  <si>
    <t>4x4</t>
  </si>
  <si>
    <t>265/70R15</t>
  </si>
  <si>
    <t>215/65R16</t>
  </si>
  <si>
    <t>COMPETUS A/T 104S XL</t>
  </si>
  <si>
    <t>235/60R16</t>
  </si>
  <si>
    <t>235/70R16</t>
  </si>
  <si>
    <t>245/70R16</t>
  </si>
  <si>
    <t>255/70R16</t>
  </si>
  <si>
    <t>265/70R16</t>
  </si>
  <si>
    <t>COMPETUS H/L 112H</t>
  </si>
  <si>
    <t>225/55R17</t>
  </si>
  <si>
    <t>225/60R17</t>
  </si>
  <si>
    <t>235/55R17</t>
  </si>
  <si>
    <t>COMPETUS WINTER 103H XL</t>
  </si>
  <si>
    <t>215/60R17</t>
  </si>
  <si>
    <t>COMPETUS H/P 96V</t>
  </si>
  <si>
    <t>235/65R17</t>
  </si>
  <si>
    <t>COMPETUS H/L 108H XL</t>
  </si>
  <si>
    <t>255/65R17</t>
  </si>
  <si>
    <t>235/60R18</t>
  </si>
  <si>
    <t>255/55R18</t>
  </si>
  <si>
    <t>255/60R18</t>
  </si>
  <si>
    <t>binek</t>
  </si>
  <si>
    <t>155/70R13</t>
  </si>
  <si>
    <t>SNOWAYS2 PLUS 75T</t>
  </si>
  <si>
    <t>155/80R13</t>
  </si>
  <si>
    <t>SNOWAYS2 PLUS 79T</t>
  </si>
  <si>
    <t>165/65R13</t>
  </si>
  <si>
    <t>165/70R13</t>
  </si>
  <si>
    <t>165/80R13</t>
  </si>
  <si>
    <t>SNOWAYS2 PLUS 83T</t>
  </si>
  <si>
    <t>B330 EVO 83T</t>
  </si>
  <si>
    <t>175/65R13</t>
  </si>
  <si>
    <t>SNOWAYS2 PLUS 80T</t>
  </si>
  <si>
    <t>175/70R13</t>
  </si>
  <si>
    <t>B330 EVO 82T</t>
  </si>
  <si>
    <t>B250 82T</t>
  </si>
  <si>
    <t>185/70R13</t>
  </si>
  <si>
    <t>ATRACTA 86T</t>
  </si>
  <si>
    <t>165/65R14</t>
  </si>
  <si>
    <t>165/70R14</t>
  </si>
  <si>
    <t>ATRACTA 85T XL</t>
  </si>
  <si>
    <t>SNOWAYS2 PLUS 81T</t>
  </si>
  <si>
    <t>B250 81T</t>
  </si>
  <si>
    <t>175/65R14</t>
  </si>
  <si>
    <t>LM32 82T</t>
  </si>
  <si>
    <t>175/70R14</t>
  </si>
  <si>
    <t>175/80R14</t>
  </si>
  <si>
    <t>SNOWAYS2 PLUS 88T</t>
  </si>
  <si>
    <t>185/60R14</t>
  </si>
  <si>
    <t>185/65R14</t>
  </si>
  <si>
    <t>185/70R14</t>
  </si>
  <si>
    <t>165/65R15</t>
  </si>
  <si>
    <t>175/65R15</t>
  </si>
  <si>
    <t>185/55R15</t>
  </si>
  <si>
    <t>SNOWAYS2 PLUS 82H</t>
  </si>
  <si>
    <t>IMPETUS REVO + 82V</t>
  </si>
  <si>
    <t>185/60R15</t>
  </si>
  <si>
    <t>T001 84V</t>
  </si>
  <si>
    <t>185/65R15</t>
  </si>
  <si>
    <t>R410 DURAVIS 92T XL</t>
  </si>
  <si>
    <t>195/50R15</t>
  </si>
  <si>
    <t>195/55R15</t>
  </si>
  <si>
    <t>IMPETUS REVO + 85V</t>
  </si>
  <si>
    <t>195/60R15</t>
  </si>
  <si>
    <t>T001 88V</t>
  </si>
  <si>
    <t>195/65R15</t>
  </si>
  <si>
    <t>T001 91V</t>
  </si>
  <si>
    <t>205/60R15</t>
  </si>
  <si>
    <t>205/65R15</t>
  </si>
  <si>
    <t>195/55R16</t>
  </si>
  <si>
    <t>205/50R16</t>
  </si>
  <si>
    <t>205/55R16</t>
  </si>
  <si>
    <t>IMPETUS REVO 94H XL</t>
  </si>
  <si>
    <t xml:space="preserve">205/55R16 </t>
  </si>
  <si>
    <t>205/60R16</t>
  </si>
  <si>
    <t>T001 92V</t>
  </si>
  <si>
    <t>215/55R16</t>
  </si>
  <si>
    <t>T001 93V</t>
  </si>
  <si>
    <t>PHENOMA 97W XL</t>
  </si>
  <si>
    <t>215/60R16</t>
  </si>
  <si>
    <t>225/55R16</t>
  </si>
  <si>
    <t>205/50R17</t>
  </si>
  <si>
    <t>SNOWAYS ERA 93H</t>
  </si>
  <si>
    <t>205/55R17</t>
  </si>
  <si>
    <t>SNOWAYS ERA 91H</t>
  </si>
  <si>
    <t>215/45R17</t>
  </si>
  <si>
    <t>215/50R17</t>
  </si>
  <si>
    <t>215/55R17</t>
  </si>
  <si>
    <t>225/45R17</t>
  </si>
  <si>
    <t>235/45R17</t>
  </si>
  <si>
    <t>245/45R17</t>
  </si>
  <si>
    <t>225/50R17</t>
  </si>
  <si>
    <t>225/40R18</t>
  </si>
  <si>
    <t>245/45R18</t>
  </si>
  <si>
    <t>Trktr ön</t>
  </si>
  <si>
    <t>5.50-16</t>
  </si>
  <si>
    <t>TR68 6PR</t>
  </si>
  <si>
    <t>6.00-16</t>
  </si>
  <si>
    <t>6.50-16</t>
  </si>
  <si>
    <t>L6B0030</t>
  </si>
  <si>
    <t>BKT  6 PR</t>
  </si>
  <si>
    <t>TR68 8PR</t>
  </si>
  <si>
    <t>L6B0072</t>
  </si>
  <si>
    <t>BKT  8 PR</t>
  </si>
  <si>
    <t>7.50-18</t>
  </si>
  <si>
    <t>6.00-19</t>
  </si>
  <si>
    <t>Trktr arka</t>
  </si>
  <si>
    <t>320/85R24</t>
  </si>
  <si>
    <t>AGRI1 (12.4R24) 8 PR</t>
  </si>
  <si>
    <t>9.5-24</t>
  </si>
  <si>
    <t>11.2-24</t>
  </si>
  <si>
    <t>TR70 8PR</t>
  </si>
  <si>
    <t>12.4/11-24</t>
  </si>
  <si>
    <t>TR70 6PR</t>
  </si>
  <si>
    <t>12.4/11-28</t>
  </si>
  <si>
    <t>13.6/12-28</t>
  </si>
  <si>
    <t>14.9/13-28</t>
  </si>
  <si>
    <t xml:space="preserve">BKT </t>
  </si>
  <si>
    <t>14.9/13-30</t>
  </si>
  <si>
    <t>16.9/14-30</t>
  </si>
  <si>
    <t>L6B0145</t>
  </si>
  <si>
    <t xml:space="preserve">BKT TR 135 8 PR </t>
  </si>
  <si>
    <t>18.4/15-30</t>
  </si>
  <si>
    <t>13.6/12-36</t>
  </si>
  <si>
    <t>13.6/12-38</t>
  </si>
  <si>
    <t>zirai</t>
  </si>
  <si>
    <t>4.00-8</t>
  </si>
  <si>
    <t>MP400810</t>
  </si>
  <si>
    <t>BL110  6PR  BİLLAS</t>
  </si>
  <si>
    <t>5.00-12</t>
  </si>
  <si>
    <t xml:space="preserve">B40  4 PR BİLLAS </t>
  </si>
  <si>
    <t>12.5/80-15.3</t>
  </si>
  <si>
    <t>L7B0201</t>
  </si>
  <si>
    <t>300/80-15.3</t>
  </si>
  <si>
    <t>forklift</t>
  </si>
  <si>
    <t>5.00-8</t>
  </si>
  <si>
    <t>JL 10 SET</t>
  </si>
  <si>
    <t>iş</t>
  </si>
  <si>
    <t>6.00-9</t>
  </si>
  <si>
    <t>6.50-10</t>
  </si>
  <si>
    <t>7.00-12</t>
  </si>
  <si>
    <t>JL 12 SET</t>
  </si>
  <si>
    <t>L5B0080</t>
  </si>
  <si>
    <t>28X9-15</t>
  </si>
  <si>
    <t>L5B0110</t>
  </si>
  <si>
    <t>28x9-15</t>
  </si>
  <si>
    <t>12.5/80-18</t>
  </si>
  <si>
    <t>EG  12PR,TL</t>
  </si>
  <si>
    <t>18.4-26</t>
  </si>
  <si>
    <t>16.9-28</t>
  </si>
  <si>
    <t>lassa iç</t>
  </si>
  <si>
    <t>6.00-16 KISA</t>
  </si>
  <si>
    <t>LASSA</t>
  </si>
  <si>
    <t>6.00-16 UZUN</t>
  </si>
  <si>
    <t>7.00-16</t>
  </si>
  <si>
    <t>LASSA TR150A</t>
  </si>
  <si>
    <t>7.50-16 KISA</t>
  </si>
  <si>
    <t>LASSA TR15A</t>
  </si>
  <si>
    <t>puma iç</t>
  </si>
  <si>
    <t>PUMA İÇ 002</t>
  </si>
  <si>
    <t>400-8</t>
  </si>
  <si>
    <t>PUMA LAS</t>
  </si>
  <si>
    <t>PUMA İÇ 004</t>
  </si>
  <si>
    <t>PUMA İÇ 042</t>
  </si>
  <si>
    <t>5.00/5.50-12</t>
  </si>
  <si>
    <t>PUMA İÇ 006</t>
  </si>
  <si>
    <t xml:space="preserve">700-12 </t>
  </si>
  <si>
    <t>PUMA İÇ 040</t>
  </si>
  <si>
    <t>350/400-10</t>
  </si>
  <si>
    <t>PUMA İÇ 007</t>
  </si>
  <si>
    <t>PUMA İÇ 008</t>
  </si>
  <si>
    <t>10.0/75-15.3</t>
  </si>
  <si>
    <t>PUMA İÇ 009</t>
  </si>
  <si>
    <t>11.5/80-15.3</t>
  </si>
  <si>
    <t>PUMA İÇ 011</t>
  </si>
  <si>
    <t>PUMA İÇ 012</t>
  </si>
  <si>
    <t>155R13</t>
  </si>
  <si>
    <t>PUMA İÇ 003</t>
  </si>
  <si>
    <t>185-14</t>
  </si>
  <si>
    <t>PUMA İÇ 013</t>
  </si>
  <si>
    <t>PUMA İÇ 015</t>
  </si>
  <si>
    <t>PUMA İÇ 016</t>
  </si>
  <si>
    <t>PUMA İÇ 017</t>
  </si>
  <si>
    <t>PUMA İÇ 018</t>
  </si>
  <si>
    <t>PUMA İÇ 001</t>
  </si>
  <si>
    <t>7.50-16 UZUN</t>
  </si>
  <si>
    <t>PUMA İÇ 021</t>
  </si>
  <si>
    <t>PUMA İÇ 039</t>
  </si>
  <si>
    <t>9.5/9-24</t>
  </si>
  <si>
    <t>PUMA İÇ 038</t>
  </si>
  <si>
    <t>11.2/10-24</t>
  </si>
  <si>
    <t>PUMA İÇ 022</t>
  </si>
  <si>
    <t>PUMA İÇ 023</t>
  </si>
  <si>
    <t>PUMA İÇ 024</t>
  </si>
  <si>
    <t>PUMA İÇ 025</t>
  </si>
  <si>
    <t>PUMA İÇ 026</t>
  </si>
  <si>
    <t>PUMA İÇ 027</t>
  </si>
  <si>
    <t>PUMA İÇ 041</t>
  </si>
  <si>
    <t>PUMA İÇ 028</t>
  </si>
  <si>
    <t>16.9/14-28</t>
  </si>
  <si>
    <t>Kepçe iç</t>
  </si>
  <si>
    <t>PUMA İÇ 029</t>
  </si>
  <si>
    <t>18.4/15-26</t>
  </si>
  <si>
    <t>PUMA İÇ 033</t>
  </si>
  <si>
    <t>16.70-20</t>
  </si>
  <si>
    <t>KEPÇE İÇ</t>
  </si>
  <si>
    <t>PUMA İÇ 030</t>
  </si>
  <si>
    <t>9.00-20</t>
  </si>
  <si>
    <t>PUMA İÇ 031</t>
  </si>
  <si>
    <t>10.00-20</t>
  </si>
  <si>
    <t>PUMA İÇ 032</t>
  </si>
  <si>
    <t>PUMA İÇ 010</t>
  </si>
  <si>
    <t>20.50-25</t>
  </si>
  <si>
    <t>akü</t>
  </si>
  <si>
    <t>jant</t>
  </si>
  <si>
    <t>JNT13</t>
  </si>
  <si>
    <t>13 Jant</t>
  </si>
  <si>
    <t>JNT14</t>
  </si>
  <si>
    <t>14 Jant</t>
  </si>
  <si>
    <t>JNT15</t>
  </si>
  <si>
    <t>15 Jant</t>
  </si>
  <si>
    <t>JNT16</t>
  </si>
  <si>
    <t>16 Jant</t>
  </si>
  <si>
    <t>JNT17</t>
  </si>
  <si>
    <t>17 Jant</t>
  </si>
  <si>
    <t>kmy jnt</t>
  </si>
  <si>
    <t>KJ55325</t>
  </si>
  <si>
    <t>ÇEMBERLİ RÖMORK JANTI(7.50-16)</t>
  </si>
  <si>
    <t>KJ550173</t>
  </si>
  <si>
    <t>6.50x16</t>
  </si>
  <si>
    <t>6.50x16 iveco 6 bijon</t>
  </si>
  <si>
    <t>KJ600102</t>
  </si>
  <si>
    <t>6.00X17.5</t>
  </si>
  <si>
    <t>GENİŞ 5 BİJON ISUZU</t>
  </si>
  <si>
    <t>KJ600103</t>
  </si>
  <si>
    <t xml:space="preserve">6 BİJON İVECO JANT </t>
  </si>
  <si>
    <t>KJ600107</t>
  </si>
  <si>
    <t>5 BİJON GENİŞ DELİK MITSUBİSHI</t>
  </si>
  <si>
    <t>KJ600187</t>
  </si>
  <si>
    <t>6 BİJON MITSUBISHI</t>
  </si>
  <si>
    <t>KJ600701</t>
  </si>
  <si>
    <t>KJ675108</t>
  </si>
  <si>
    <t>6.75X17.5</t>
  </si>
  <si>
    <t>6 BİJON RÖMORK JANTI</t>
  </si>
  <si>
    <t>KJ675179</t>
  </si>
  <si>
    <t>6.5X17.5</t>
  </si>
  <si>
    <t xml:space="preserve">6 BİJON MAN TGA 80 JANTI </t>
  </si>
  <si>
    <t>KJ750196</t>
  </si>
  <si>
    <t>7.00X19.5</t>
  </si>
  <si>
    <t>8 BİJON MERCEDES ATEGO HAVŞALI</t>
  </si>
  <si>
    <t>KJ825201</t>
  </si>
  <si>
    <t>8.25X22.5</t>
  </si>
  <si>
    <t>HAVŞALI JANT</t>
  </si>
  <si>
    <t>KJ900283</t>
  </si>
  <si>
    <t>9.00X22.5</t>
  </si>
  <si>
    <t>DÜŞÜK OFSET</t>
  </si>
  <si>
    <t>KJ900202</t>
  </si>
  <si>
    <t>HAVŞASIZ JANT</t>
  </si>
  <si>
    <t>KJ900201</t>
  </si>
  <si>
    <t>KJ900258</t>
  </si>
  <si>
    <t>HAVŞASIZ TONAJ JANTI</t>
  </si>
  <si>
    <t>KJ900257</t>
  </si>
  <si>
    <t>HAVŞALI TONAJ JANTI</t>
  </si>
  <si>
    <t>KJ117667</t>
  </si>
  <si>
    <t>11.75X22.5</t>
  </si>
  <si>
    <t>DORSE JANTI</t>
  </si>
  <si>
    <t>KJ117665</t>
  </si>
  <si>
    <t>DİSK DORSE JANTI</t>
  </si>
  <si>
    <t>COMPETUS H/P 112V XL</t>
  </si>
  <si>
    <t>245/65R17</t>
  </si>
  <si>
    <t>DUELER H/P 111H</t>
  </si>
  <si>
    <t>295/60R22.5</t>
  </si>
  <si>
    <t>M749</t>
  </si>
  <si>
    <t>AKÜ 005</t>
  </si>
  <si>
    <t>12x135</t>
  </si>
  <si>
    <t>AKÜ 007</t>
  </si>
  <si>
    <t>12x180</t>
  </si>
  <si>
    <t>PUMA İÇ 035</t>
  </si>
  <si>
    <t xml:space="preserve">12.5-18 </t>
  </si>
  <si>
    <t>L5B0120</t>
  </si>
  <si>
    <t>PR PL-801 SETA BKT SET</t>
  </si>
  <si>
    <t>COMPETUS H/L 106H</t>
  </si>
  <si>
    <t>275/70R22.5</t>
  </si>
  <si>
    <t xml:space="preserve"> </t>
  </si>
  <si>
    <t>COMPETUS H/L  98H</t>
  </si>
  <si>
    <t>TR75A</t>
  </si>
  <si>
    <t>GREENWAYS 82H</t>
  </si>
  <si>
    <t>GREENWAYS 86 H</t>
  </si>
  <si>
    <t>GREENWAYS 84H</t>
  </si>
  <si>
    <t>GREENWAYS 88H XL</t>
  </si>
  <si>
    <t>GREENWAYS 88H</t>
  </si>
  <si>
    <t>GREENWAYS  85T XL</t>
  </si>
  <si>
    <t>GREENWAYS 95H XL</t>
  </si>
  <si>
    <t>GREENWAYS 91H</t>
  </si>
  <si>
    <t>adet</t>
  </si>
  <si>
    <t>borç</t>
  </si>
  <si>
    <t>müşteri</t>
  </si>
  <si>
    <t>şube</t>
  </si>
  <si>
    <t>sny</t>
  </si>
  <si>
    <t>12R22.5 152/148M E2500</t>
  </si>
  <si>
    <t>6.50-10 10PR JL TCF</t>
  </si>
  <si>
    <t>28X9-15 12PR JL TCF</t>
  </si>
  <si>
    <t>COMPETUS H/P 103V XL</t>
  </si>
  <si>
    <t xml:space="preserve">R660 DURAVIS 104/102R </t>
  </si>
  <si>
    <t xml:space="preserve">R660 DURAVIS 110/108R </t>
  </si>
  <si>
    <t>ATRACTA 77T</t>
  </si>
  <si>
    <t>R660 DURAVIS 106/104R</t>
  </si>
  <si>
    <t>T001 98W XL</t>
  </si>
  <si>
    <t>KJ900204</t>
  </si>
  <si>
    <t>0 OFSET10 BİJON</t>
  </si>
  <si>
    <t>açıklama</t>
  </si>
  <si>
    <t>sevk tarih</t>
  </si>
  <si>
    <t>İrs. No</t>
  </si>
  <si>
    <t>gön.</t>
  </si>
  <si>
    <t>alan</t>
  </si>
  <si>
    <t>R660 DURAVİS 112/110R</t>
  </si>
  <si>
    <t>R660 DURAVIS 113/111R</t>
  </si>
  <si>
    <t>Not</t>
  </si>
  <si>
    <t>T001 97W XL</t>
  </si>
  <si>
    <t>T001 98Y XL</t>
  </si>
  <si>
    <t>H/T684 111T</t>
  </si>
  <si>
    <t>1000-20</t>
  </si>
  <si>
    <t xml:space="preserve">R660  DURAVİS </t>
  </si>
  <si>
    <t>113/111Q WINTUS</t>
  </si>
  <si>
    <t>107/105R R660 DURAVIS</t>
  </si>
  <si>
    <t>87V T001</t>
  </si>
  <si>
    <t>L5B0050</t>
  </si>
  <si>
    <t>10 PR PL-801 SETA BKT</t>
  </si>
  <si>
    <t>91H SNOWAYS 3</t>
  </si>
  <si>
    <t>82T SNOWAYS 3</t>
  </si>
  <si>
    <t>92T XL SNOWAYS 3</t>
  </si>
  <si>
    <t>86T SNOWAYS 3</t>
  </si>
  <si>
    <t>88T SNOWAYS 3</t>
  </si>
  <si>
    <t>88H SNOWAYS 3</t>
  </si>
  <si>
    <t>88T XL SNOWAYS 3</t>
  </si>
  <si>
    <t>112/110R W810</t>
  </si>
  <si>
    <t>92H SNOWAYS 3</t>
  </si>
  <si>
    <t>87H SNOWAYS 3</t>
  </si>
  <si>
    <t>94H SNOWAYS 3</t>
  </si>
  <si>
    <t>95V XL SNOWAYS 3</t>
  </si>
  <si>
    <t>93H SNOWAYS 3</t>
  </si>
  <si>
    <t>97H XL SNOWAYS 3</t>
  </si>
  <si>
    <t>116/114R W810</t>
  </si>
  <si>
    <t>94V XL SNOWAYS 3</t>
  </si>
  <si>
    <t xml:space="preserve"> 99H LM80 EVO</t>
  </si>
  <si>
    <t>112H XL LM80 EVO</t>
  </si>
  <si>
    <t>92T XL GREENWAYS</t>
  </si>
  <si>
    <t>KIŞ</t>
  </si>
  <si>
    <t>AKÜ 001</t>
  </si>
  <si>
    <t>12x60</t>
  </si>
  <si>
    <t>ÇELİK AKÜ</t>
  </si>
  <si>
    <t>AKÜ 002</t>
  </si>
  <si>
    <t>12x72</t>
  </si>
  <si>
    <t>AKÜ 003</t>
  </si>
  <si>
    <t>12x90</t>
  </si>
  <si>
    <t>AKÜ 004</t>
  </si>
  <si>
    <t>12x105</t>
  </si>
  <si>
    <t>AKÜ 012</t>
  </si>
  <si>
    <t>12x190</t>
  </si>
  <si>
    <t>L5BD054</t>
  </si>
  <si>
    <t>84H GREENWAYS</t>
  </si>
  <si>
    <t>88T XL GREENWAYS</t>
  </si>
  <si>
    <t>88H GREENWAYS</t>
  </si>
  <si>
    <t>84T GREENWAYS</t>
  </si>
  <si>
    <t>82H GREENWAYS</t>
  </si>
  <si>
    <t>95H XL EP150</t>
  </si>
  <si>
    <t>14.00-24</t>
  </si>
  <si>
    <t>87V IMPETUS REVO E-C-71dB</t>
  </si>
  <si>
    <t>6PR TR68</t>
  </si>
  <si>
    <t>102/100R R630 DURAVIS G-B-73dB</t>
  </si>
  <si>
    <t>215/65R15C</t>
  </si>
  <si>
    <t>104/102T R410 DURAVIS C-A-71dB</t>
  </si>
  <si>
    <t>16 PR EARTH GRIPPER EXC</t>
  </si>
  <si>
    <t>81T GREENWAYS</t>
  </si>
  <si>
    <t>112/110S R660 DURAVIS</t>
  </si>
  <si>
    <t>propratik</t>
  </si>
  <si>
    <t>ppr</t>
  </si>
  <si>
    <t>Şuhuttan yapılan sabah sevki</t>
  </si>
  <si>
    <t>94Y T001</t>
  </si>
  <si>
    <t>96H ECOPIA EP850</t>
  </si>
  <si>
    <t>100H COMPETUS H/L</t>
  </si>
  <si>
    <t>225/65R17</t>
  </si>
  <si>
    <t>102H ECOPIA EP850</t>
  </si>
  <si>
    <t>PUMA İÇ 051</t>
  </si>
  <si>
    <t>düz</t>
  </si>
  <si>
    <t>ö</t>
  </si>
  <si>
    <t>ç</t>
  </si>
  <si>
    <t>hö</t>
  </si>
  <si>
    <t>hç</t>
  </si>
  <si>
    <t xml:space="preserve">d </t>
  </si>
  <si>
    <t>d</t>
  </si>
  <si>
    <t>hd</t>
  </si>
  <si>
    <t>dç</t>
  </si>
  <si>
    <t>f</t>
  </si>
  <si>
    <t>FLS00</t>
  </si>
  <si>
    <t>BL110 BİLLAS TR ARKA DESENLİ</t>
  </si>
  <si>
    <t>98H ECOPIA EP850 E-C-71dB</t>
  </si>
  <si>
    <t>88T ECOPIA EP25 LRR</t>
  </si>
  <si>
    <t>L</t>
  </si>
  <si>
    <t>PHENOMA 100W XL</t>
  </si>
  <si>
    <t>100H ECOPIA EP850 E-C-71dB</t>
  </si>
  <si>
    <t>110S H/T840</t>
  </si>
  <si>
    <t>215/55R18</t>
  </si>
  <si>
    <t>95H ECOPIA EP850 E-C-71dB</t>
  </si>
  <si>
    <t>275/40R20</t>
  </si>
  <si>
    <t>106Y DuelerSport H/P E-C-73dB</t>
  </si>
  <si>
    <t>BKT DOLGU LS</t>
  </si>
  <si>
    <t>7.50-16C Kısa</t>
  </si>
  <si>
    <t>7.50-16 Uzun Plastik</t>
  </si>
  <si>
    <t>235/55R18</t>
  </si>
  <si>
    <t>100V ECOPIA EP850 E-C-71dB</t>
  </si>
  <si>
    <t>KJ550163</t>
  </si>
  <si>
    <t>5 BİJON</t>
  </si>
  <si>
    <t>86T XL GREENWAYS</t>
  </si>
  <si>
    <t>PREMIUM LINE 5.00F CLIP NM SOLID</t>
  </si>
  <si>
    <t>PREMIUM LINE 7.00 CLIP NM SOLID</t>
  </si>
  <si>
    <t>ÖZ YILMAZ VİNÇ İŞLETMELERİ NAK.MAD.TİC.SAN.LTD.ŞTİ</t>
  </si>
  <si>
    <t>245/40R18</t>
  </si>
  <si>
    <t>107H COMPETUS WINTER 2</t>
  </si>
  <si>
    <t>113/111R WINTUS 2</t>
  </si>
  <si>
    <t>112/110R WINTUS 2</t>
  </si>
  <si>
    <t>107/105R WINTUS 2</t>
  </si>
  <si>
    <t>29.5R25</t>
  </si>
  <si>
    <t>111T XL LM80 EVO</t>
  </si>
  <si>
    <t>205/80R16</t>
  </si>
  <si>
    <t>104T XL LM80 EVO</t>
  </si>
  <si>
    <t>84T SNOWAYS 3</t>
  </si>
  <si>
    <t>99V XL SNOWAYS 3</t>
  </si>
  <si>
    <t>97V XL SNOWAYS 3</t>
  </si>
  <si>
    <t>99H XL SNOWAYS 3</t>
  </si>
  <si>
    <t>106/104R WINTUS 2</t>
  </si>
  <si>
    <t>109/107R WINTUS 2</t>
  </si>
  <si>
    <t>109/107R W810</t>
  </si>
  <si>
    <t>100V XL COMPETUS WINTER 2</t>
  </si>
  <si>
    <t>79T SNOWAYS2</t>
  </si>
  <si>
    <t>385/65R22.5 160K (158L) R179 AS C-C-70dB</t>
  </si>
  <si>
    <t>100V XL SNOWAYS 3</t>
  </si>
  <si>
    <t>99/97T WINTUS 2</t>
  </si>
  <si>
    <t>121/119N WINTUS 2</t>
  </si>
  <si>
    <t>82H SNOWAYS 3</t>
  </si>
  <si>
    <t>86T XL SNOWAYS 3</t>
  </si>
  <si>
    <t>100H LM80 EVO</t>
  </si>
  <si>
    <t>23.5R25</t>
  </si>
  <si>
    <t>PUMA İÇ 054</t>
  </si>
  <si>
    <t>18X7-8</t>
  </si>
  <si>
    <t>FORKLİFT İÇ LAST.</t>
  </si>
  <si>
    <t>87H LM001</t>
  </si>
  <si>
    <t>92H LM001</t>
  </si>
  <si>
    <t xml:space="preserve"> COMPETUS H/P</t>
  </si>
  <si>
    <t>8.25-15</t>
  </si>
  <si>
    <t>14PR JL TCF</t>
  </si>
  <si>
    <t>98V COMPETUS WINTER 2</t>
  </si>
  <si>
    <t>98V XL SNOWAYS 3</t>
  </si>
  <si>
    <t>245/70R17.5</t>
  </si>
  <si>
    <t>W810 107/105T</t>
  </si>
  <si>
    <t>AKÜ 010</t>
  </si>
  <si>
    <t>12X150</t>
  </si>
  <si>
    <t>1 gün önce Yapılan Sevkler</t>
  </si>
  <si>
    <t>112H COMPETUS WINTER 2</t>
  </si>
  <si>
    <t>107W XL COMPETUS H/P</t>
  </si>
  <si>
    <t>235/40R18</t>
  </si>
  <si>
    <t>97W T001-RFT</t>
  </si>
  <si>
    <t>109H XL COMPETUS WINTER 2</t>
  </si>
  <si>
    <t>225/60R18</t>
  </si>
  <si>
    <t>97H XL LM32</t>
  </si>
  <si>
    <t>111H XL COMPETUS H/L</t>
  </si>
  <si>
    <t>PTL15512</t>
  </si>
  <si>
    <t>315/80R22.5 154/150M (156/150L) E5500 F-C-75dB</t>
  </si>
  <si>
    <t>215/70R15C</t>
  </si>
  <si>
    <t>L5BD114</t>
  </si>
  <si>
    <t>RESILLENT DOLGU BKT</t>
  </si>
  <si>
    <t>PETLAS KIŞLIK</t>
  </si>
  <si>
    <t>lvr</t>
  </si>
  <si>
    <t>225/45R18</t>
  </si>
  <si>
    <t>275/45R20</t>
  </si>
  <si>
    <t>XL COMPETUS WINTER 2</t>
  </si>
  <si>
    <t>185/55R16</t>
  </si>
  <si>
    <t>87T XL LM25</t>
  </si>
  <si>
    <t>servis</t>
  </si>
  <si>
    <t>ANTFRZ3K</t>
  </si>
  <si>
    <t>Antifriz 3 lt Kırmızı</t>
  </si>
  <si>
    <t>ANTFRZ3M</t>
  </si>
  <si>
    <t>Antifriz 3 lt Mavi</t>
  </si>
  <si>
    <t>CAMSU50</t>
  </si>
  <si>
    <t>SARP CAM SUYU ANTİFRİZİ 5 LT</t>
  </si>
  <si>
    <t>Araç cam sileceği</t>
  </si>
  <si>
    <t>YAG01040</t>
  </si>
  <si>
    <t>Motor yağı 10-40</t>
  </si>
  <si>
    <t>YAG01540</t>
  </si>
  <si>
    <t>Motor yağı 15-40</t>
  </si>
  <si>
    <t>YAG08090</t>
  </si>
  <si>
    <t>Şanzuman Yağı 80-90</t>
  </si>
  <si>
    <t>YAG85140</t>
  </si>
  <si>
    <t>Difransiyal yağı 85-140</t>
  </si>
  <si>
    <t>YP4771302</t>
  </si>
  <si>
    <t>MAZOT SU AYIRICI FİLTRE</t>
  </si>
  <si>
    <t>YPE500KP02D36</t>
  </si>
  <si>
    <t>MAZOT FİLTRESİ OM 457 AXOR A5410900151</t>
  </si>
  <si>
    <t>YPHU12110X</t>
  </si>
  <si>
    <t>YAĞ FİLTRESİ AXOR 457</t>
  </si>
  <si>
    <t>Antifiriz</t>
  </si>
  <si>
    <t>Camsuyu</t>
  </si>
  <si>
    <t>silecek</t>
  </si>
  <si>
    <t>yağ</t>
  </si>
  <si>
    <t>95Y XL S001</t>
  </si>
  <si>
    <t>97Y XL T001</t>
  </si>
  <si>
    <t>YP359000200020</t>
  </si>
  <si>
    <t>yağ filtresi</t>
  </si>
  <si>
    <t>YAĞ FİLT. RENAULT TÜM MOD-MİCRA</t>
  </si>
  <si>
    <t>YP359000200120</t>
  </si>
  <si>
    <t>yakıt filtresi</t>
  </si>
  <si>
    <t>YAKIT FİLT. RENAULT CLİO 1.5-KANGO-MİCRA</t>
  </si>
  <si>
    <t>YP359000200220</t>
  </si>
  <si>
    <t>YAKIT FİLT. RENAULT MEGAN 2. SCENİC 2</t>
  </si>
  <si>
    <t>YP359000200390</t>
  </si>
  <si>
    <t>hava filtresi</t>
  </si>
  <si>
    <t>HAVA FİLT. RENAULT LAGUNA, CLİO 2, KANGO</t>
  </si>
  <si>
    <t>YP359000200830</t>
  </si>
  <si>
    <t>HAVA FİLT. RENAULT R9, R11</t>
  </si>
  <si>
    <t>YP323700000100</t>
  </si>
  <si>
    <t>balata</t>
  </si>
  <si>
    <t>BALATA ÖN RENAULT CLİO 1,5- MEGAN 1,6</t>
  </si>
  <si>
    <t>YP323700018800</t>
  </si>
  <si>
    <t>BALATA ÖN RENAULT CLİO 3-P205/6</t>
  </si>
  <si>
    <t>YP379000030000</t>
  </si>
  <si>
    <t>amortisör</t>
  </si>
  <si>
    <t>AMORTİSÖR ARKA GAZLI RENAULT KANGO</t>
  </si>
  <si>
    <t>YP379000090000</t>
  </si>
  <si>
    <t>AMORTİSÖR ÖN RENAULT MEGANE 1- SCENİC</t>
  </si>
  <si>
    <t>YP379000100000</t>
  </si>
  <si>
    <t xml:space="preserve">AMORTİSÖR ARKA RENAULT CLİO- SYMBOL </t>
  </si>
  <si>
    <t>YP379000240000</t>
  </si>
  <si>
    <t>AMORTİSÖR ÖN RENAULT MEGAN 2- TÜM MODEL</t>
  </si>
  <si>
    <t>YP323700001500</t>
  </si>
  <si>
    <t xml:space="preserve">BALATA ÖN OPEL ASTRA- CORSA FİŞLİ </t>
  </si>
  <si>
    <t>YP323700004300</t>
  </si>
  <si>
    <t>BALATA ÖN OPEL VECTRA B-SAAB 900</t>
  </si>
  <si>
    <t>YP323700003000</t>
  </si>
  <si>
    <t>BALATA ÖN OPEL ASTRA-VECTRA</t>
  </si>
  <si>
    <t>YP359000200030</t>
  </si>
  <si>
    <t>YAĞ FİLT. FORD CONNECT T12-T15</t>
  </si>
  <si>
    <t>YP359000200090</t>
  </si>
  <si>
    <t>YAĞ FİLT. FORD FOCUS 1-FİESTA IV-V-ELF60</t>
  </si>
  <si>
    <t>YP359000200100</t>
  </si>
  <si>
    <t>YAKIT FİLT. FORD CONNECT DİESEL. 1,8</t>
  </si>
  <si>
    <t>YP359000200130</t>
  </si>
  <si>
    <t>HAVA FİLT. FORD CONNECT 202-FOCUS</t>
  </si>
  <si>
    <t>YP359000200300</t>
  </si>
  <si>
    <t>YAKIT FİLT. FORD FİESTA 1,6-206-307</t>
  </si>
  <si>
    <t>YP359000200540</t>
  </si>
  <si>
    <t>YAKIT FİLT. FORD CONNECT 75 PS</t>
  </si>
  <si>
    <t>YP359000201880</t>
  </si>
  <si>
    <t>YAKIT FİLT. FORD FİESTA 1,4 TDCİ-C2</t>
  </si>
  <si>
    <t>YP323700003800</t>
  </si>
  <si>
    <t>BALATA ÖN FORD FOCUS 1,4-1,6-1,8</t>
  </si>
  <si>
    <t>YP323700006500</t>
  </si>
  <si>
    <t>BALATA ARKA FORD FOCUS 1,4-1,6-1,8-2,0</t>
  </si>
  <si>
    <t>YP323700000600</t>
  </si>
  <si>
    <t>BALATA ÖN FORD CONNECT</t>
  </si>
  <si>
    <t>YP323700000800</t>
  </si>
  <si>
    <t>BALATA ARKA FORD CONNECT-VECTRA C</t>
  </si>
  <si>
    <t>YP323700005900</t>
  </si>
  <si>
    <t>BALATA ÖN FORD FİESTA VI-MAZDA 2</t>
  </si>
  <si>
    <t>YP359000200260</t>
  </si>
  <si>
    <t>YAĞ FİLT. WW CADDY3-GOLF - TRANSPORTER</t>
  </si>
  <si>
    <t>YP359000200510</t>
  </si>
  <si>
    <t>YAKIT FİLT. WW CADDY3-PASSAT</t>
  </si>
  <si>
    <t>YP359000200550</t>
  </si>
  <si>
    <t>HAVA FİLT. WW CADDY 2-GOLF3 1,4</t>
  </si>
  <si>
    <t>YP359000200920</t>
  </si>
  <si>
    <t>HAVA FİLT. WW CADDY II,04</t>
  </si>
  <si>
    <t>YP359000200960</t>
  </si>
  <si>
    <t>YAKIT FİLT. WW CADDY3- GOLF V/VI</t>
  </si>
  <si>
    <t>YP359000200970</t>
  </si>
  <si>
    <t>polen filtresi</t>
  </si>
  <si>
    <t>POLEN FİLT. WW CADDY II</t>
  </si>
  <si>
    <t>YP359000200980</t>
  </si>
  <si>
    <t>POLEN FİLT. WW CADDY 3- PASSAT- GOLF5</t>
  </si>
  <si>
    <t>YP323700000400</t>
  </si>
  <si>
    <t>BALATA ÖN WW GOLF 03- CADDY FİŞLİ</t>
  </si>
  <si>
    <t>YP323700000700</t>
  </si>
  <si>
    <t>BALATA ÖN WW GOLF 08- CADDY FİŞLİ</t>
  </si>
  <si>
    <t>YP323700001000</t>
  </si>
  <si>
    <t>BALATA ÖN FORT FOCUS-LOGAN-VECTRA</t>
  </si>
  <si>
    <t>YP323700010600</t>
  </si>
  <si>
    <t>BALATA ÖN WW PASSAT- 3B2/3B3 FİŞLİ</t>
  </si>
  <si>
    <t>OSMAN YAVUZ</t>
  </si>
  <si>
    <t>R184</t>
  </si>
  <si>
    <t>R227</t>
  </si>
  <si>
    <t>M729</t>
  </si>
  <si>
    <t>EG300S</t>
  </si>
  <si>
    <t>E5500</t>
  </si>
  <si>
    <t>R166</t>
  </si>
  <si>
    <t>ENERGIA 2500</t>
  </si>
  <si>
    <t>Energia 5500</t>
  </si>
  <si>
    <t>ENERGIA 6500</t>
  </si>
  <si>
    <t>ENERGIA 7000</t>
  </si>
  <si>
    <t>ENERGIA 7500</t>
  </si>
  <si>
    <t>R152 PRO</t>
  </si>
  <si>
    <t>ENERGIA 310S</t>
  </si>
  <si>
    <t>EG510S</t>
  </si>
  <si>
    <t>EG510D</t>
  </si>
  <si>
    <t>EG5500</t>
  </si>
  <si>
    <t>R249</t>
  </si>
  <si>
    <t>R247</t>
  </si>
  <si>
    <t>R249II Ecopia</t>
  </si>
  <si>
    <t>EG100S</t>
  </si>
  <si>
    <t>R249 ECO</t>
  </si>
  <si>
    <t>H-Steer 001</t>
  </si>
  <si>
    <t>Ecopia H-Drive 001</t>
  </si>
  <si>
    <t>R-Drive 001</t>
  </si>
  <si>
    <t>E3000</t>
  </si>
  <si>
    <t>Energia 6500</t>
  </si>
  <si>
    <t>ENERGIA 510S</t>
  </si>
  <si>
    <t>R-Steer 001</t>
  </si>
  <si>
    <t>EG300T</t>
  </si>
  <si>
    <t>EG500T</t>
  </si>
  <si>
    <t>R164</t>
  </si>
  <si>
    <t>R179</t>
  </si>
  <si>
    <t>M748</t>
  </si>
  <si>
    <t>LT/R 12PR</t>
  </si>
  <si>
    <t>LC/T</t>
  </si>
  <si>
    <t>R187</t>
  </si>
  <si>
    <t>M711</t>
  </si>
  <si>
    <t>Maxiways 100S (M+S)</t>
  </si>
  <si>
    <t>LS/M4000</t>
  </si>
  <si>
    <t>LS/T5500</t>
  </si>
  <si>
    <t>M729S</t>
  </si>
  <si>
    <t>0K280 10PR</t>
  </si>
  <si>
    <t>0K200 10PR</t>
  </si>
  <si>
    <t>0K200 12PR</t>
  </si>
  <si>
    <t>OK110 14PR</t>
  </si>
  <si>
    <t xml:space="preserve">ENERGIA 7500 </t>
  </si>
  <si>
    <t>86H EP150</t>
  </si>
  <si>
    <t>YP359000200110</t>
  </si>
  <si>
    <t>HAVA FİLT 206-FORD FİESTA 1,4 TDCİ</t>
  </si>
  <si>
    <t>YP359000200400</t>
  </si>
  <si>
    <t>HAVA FİLT. WW CADDY3- PASSAT- GOL5</t>
  </si>
  <si>
    <t>YP359000200140</t>
  </si>
  <si>
    <t>POLEN FİLT FORD CONNECT 1,8- FORD FOCUS</t>
  </si>
  <si>
    <t>FARM FRONT AND TRAILER TR15</t>
  </si>
  <si>
    <t>225/55R18</t>
  </si>
  <si>
    <t>98V ECOPIA 850</t>
  </si>
  <si>
    <t>26.5R25</t>
  </si>
  <si>
    <t>*1 VJT L3 TL</t>
  </si>
  <si>
    <t>L5B0129</t>
  </si>
  <si>
    <t>16 PR BKT PL801 TT</t>
  </si>
  <si>
    <t>Kaplama</t>
  </si>
  <si>
    <t>121/119N R630</t>
  </si>
  <si>
    <t>8PR TR70</t>
  </si>
  <si>
    <t>11R22.5 148/145M E2500 D-B-74dB</t>
  </si>
  <si>
    <t>GEBECELER BELEDİYE BAŞKANLIĞI</t>
  </si>
  <si>
    <t>97W T001</t>
  </si>
  <si>
    <t>115/113R R660 DURAVIS</t>
  </si>
  <si>
    <t>235/75R15</t>
  </si>
  <si>
    <t>105S COMPETUS A/T</t>
  </si>
  <si>
    <t>94V T001</t>
  </si>
  <si>
    <t>95W XL PHENOMA</t>
  </si>
  <si>
    <t>100H ECOPIA EP850</t>
  </si>
  <si>
    <t>275/40R18</t>
  </si>
  <si>
    <t>2.50-15</t>
  </si>
  <si>
    <t>215/80R15</t>
  </si>
  <si>
    <t>102S COMPETUS A/T</t>
  </si>
  <si>
    <t>195/80R15</t>
  </si>
  <si>
    <t>96H COMPETUS H/L</t>
  </si>
  <si>
    <t>245/40R17</t>
  </si>
  <si>
    <t>91W PHENOMA</t>
  </si>
  <si>
    <t>99V ECOPIA EP850</t>
  </si>
  <si>
    <t>205/70R15</t>
  </si>
  <si>
    <t>111H XL ECOPIA EP850</t>
  </si>
  <si>
    <t>99V H/P SPORT</t>
  </si>
  <si>
    <t>110Y XL DUELER SPORT H/P</t>
  </si>
  <si>
    <t>94H DUELER SPORT H/P-RFT</t>
  </si>
  <si>
    <t>245/50R18</t>
  </si>
  <si>
    <t>100Y S001 RFT</t>
  </si>
  <si>
    <t>106W XL DUELER SPORT H/P-RFT</t>
  </si>
  <si>
    <t>94W S001 RFT</t>
  </si>
  <si>
    <t>97Y XL S001 EXT</t>
  </si>
  <si>
    <t>315/35R20</t>
  </si>
  <si>
    <t>110W XL DUELER H/P SPORT-RFT</t>
  </si>
  <si>
    <t>255/50R19</t>
  </si>
  <si>
    <t>107W XL DUELER SPORT H/P-RFT</t>
  </si>
  <si>
    <t>285/45R19</t>
  </si>
  <si>
    <t>111W XL DUELER SPORT H/P-RFT</t>
  </si>
  <si>
    <t>109H XL ECOPIA EP850</t>
  </si>
  <si>
    <t>104S XL H/T689</t>
  </si>
  <si>
    <t>112V XL DUELER SPORT H/P</t>
  </si>
  <si>
    <t>91W T001</t>
  </si>
  <si>
    <t>95W S001 RFT</t>
  </si>
  <si>
    <t>82H EP150</t>
  </si>
  <si>
    <t>82T LM001</t>
  </si>
  <si>
    <t>12 PR EG TL</t>
  </si>
  <si>
    <t>225/45R19</t>
  </si>
  <si>
    <t>92W T001</t>
  </si>
  <si>
    <t>97V XL ER300-RFT</t>
  </si>
  <si>
    <t>107V H/P SPORT</t>
  </si>
  <si>
    <t>JNT36502</t>
  </si>
  <si>
    <t>11-36</t>
  </si>
  <si>
    <t>36 JANT MASSEY ARKA</t>
  </si>
  <si>
    <t>103V ECOPIA EP850</t>
  </si>
  <si>
    <t>95W XL T001</t>
  </si>
  <si>
    <t>TRANSWAY 113/111R</t>
  </si>
  <si>
    <t>109/107S TRANSWAY</t>
  </si>
  <si>
    <t>R152PRO</t>
  </si>
  <si>
    <t>110/108R TRANSWAY</t>
  </si>
  <si>
    <t>PUMA LAS uzun subap</t>
  </si>
  <si>
    <t>R109 AS Ecopia</t>
  </si>
  <si>
    <t>R152AZ</t>
  </si>
  <si>
    <t>91W RE002</t>
  </si>
  <si>
    <t>94W XL T001</t>
  </si>
  <si>
    <t>235/35R19</t>
  </si>
  <si>
    <t>91Y XL S001</t>
  </si>
  <si>
    <t>265/30R19</t>
  </si>
  <si>
    <t>93Y XL S001</t>
  </si>
  <si>
    <t>109/107T R660 DURAVIS</t>
  </si>
  <si>
    <t>dgr</t>
  </si>
  <si>
    <t>*2 VJT L3 TO</t>
  </si>
  <si>
    <t>ENERGIA 320D</t>
  </si>
  <si>
    <t>KJ900286</t>
  </si>
  <si>
    <t>9.00x22,5</t>
  </si>
  <si>
    <t>DIŞTAN SİBOP H.SIZ 6-13 mm</t>
  </si>
  <si>
    <t>KJ91533</t>
  </si>
  <si>
    <t>9.00X15.3</t>
  </si>
  <si>
    <t>6 BİJON JANT</t>
  </si>
  <si>
    <t>sipariş</t>
  </si>
  <si>
    <t>kış</t>
  </si>
  <si>
    <t>EG520S</t>
  </si>
  <si>
    <t>100V COMPETUS WINTER 2</t>
  </si>
  <si>
    <t>112/110R WINTUS</t>
  </si>
  <si>
    <t>86T LM001</t>
  </si>
  <si>
    <t>L5BD084</t>
  </si>
  <si>
    <t>BKT DOLGU FORKLİFT</t>
  </si>
  <si>
    <t>700-12</t>
  </si>
  <si>
    <t>106H COMPETUS WINTER 2</t>
  </si>
  <si>
    <t>255/45R18</t>
  </si>
  <si>
    <t>103V XL LM32</t>
  </si>
  <si>
    <t>BKT  PL 801 14 PR</t>
  </si>
  <si>
    <t>255/35R20</t>
  </si>
  <si>
    <t>97Y XL S001</t>
  </si>
  <si>
    <t>8PR 113/111R R623</t>
  </si>
  <si>
    <t>CNT473340</t>
  </si>
  <si>
    <t>CONTİNENTAL VANCOFS</t>
  </si>
  <si>
    <t>EG600D</t>
  </si>
  <si>
    <t>beklenen</t>
  </si>
  <si>
    <t>107H XL COMPETUS WINTER 2</t>
  </si>
  <si>
    <t>91H LM001</t>
  </si>
  <si>
    <t>95H XL LM001</t>
  </si>
  <si>
    <t>99V XL COMPETUS WINTER 2</t>
  </si>
  <si>
    <t>102/100Q WINTUS</t>
  </si>
  <si>
    <t>88T LM001</t>
  </si>
  <si>
    <t>215/45R16</t>
  </si>
  <si>
    <t>90V XL LM32</t>
  </si>
  <si>
    <t>Sipariş No</t>
  </si>
  <si>
    <t>Sipariş Tarihi</t>
  </si>
  <si>
    <t>Ürün Kodu</t>
  </si>
  <si>
    <t>Ürün Adı</t>
  </si>
  <si>
    <t>Miktar</t>
  </si>
  <si>
    <t>YER</t>
  </si>
  <si>
    <t>Fiş No</t>
  </si>
  <si>
    <t>TARİH</t>
  </si>
  <si>
    <t>Ad Soyad</t>
  </si>
  <si>
    <t>PLAKA</t>
  </si>
  <si>
    <t>ARAÇ MODELİ</t>
  </si>
  <si>
    <t>LASTİK MARKASI</t>
  </si>
  <si>
    <t>DESEN</t>
  </si>
  <si>
    <t>EBAT</t>
  </si>
  <si>
    <t>LASTİK SERİ NO</t>
  </si>
  <si>
    <t>ADET</t>
  </si>
  <si>
    <t>GSM</t>
  </si>
  <si>
    <t>A16</t>
  </si>
  <si>
    <t>TOYOTA COROLLA</t>
  </si>
  <si>
    <t>SNOWAYS ERA</t>
  </si>
  <si>
    <t>195/65R15 95T</t>
  </si>
  <si>
    <t>A1</t>
  </si>
  <si>
    <t>D4</t>
  </si>
  <si>
    <t>D3</t>
  </si>
  <si>
    <t>ABDULLAH SANCAK</t>
  </si>
  <si>
    <t>03 EU 856</t>
  </si>
  <si>
    <t>VOLKSWAGEN BORA</t>
  </si>
  <si>
    <t>SNO.ERA</t>
  </si>
  <si>
    <t>195/65R15 91H</t>
  </si>
  <si>
    <t>A15</t>
  </si>
  <si>
    <t>A8</t>
  </si>
  <si>
    <t>FORD FOCUS</t>
  </si>
  <si>
    <t>GOODYEAR</t>
  </si>
  <si>
    <t>ULTRAGRİP</t>
  </si>
  <si>
    <t>HYUNDAİ GETZ</t>
  </si>
  <si>
    <t>SNOWAYS 3</t>
  </si>
  <si>
    <t>175/65R14 82T</t>
  </si>
  <si>
    <t>A13</t>
  </si>
  <si>
    <t>BRIDGESTONE</t>
  </si>
  <si>
    <t>LM32</t>
  </si>
  <si>
    <t>BRİDGESTONE</t>
  </si>
  <si>
    <t>235/65R16</t>
  </si>
  <si>
    <t>E15</t>
  </si>
  <si>
    <t>RENAULT MEGANE</t>
  </si>
  <si>
    <t>PETLAS</t>
  </si>
  <si>
    <t>SNOWMASTER</t>
  </si>
  <si>
    <t>205/55R16 91H</t>
  </si>
  <si>
    <t>D7</t>
  </si>
  <si>
    <t>D2</t>
  </si>
  <si>
    <t>RENAULT SYMBOL</t>
  </si>
  <si>
    <t>D1</t>
  </si>
  <si>
    <t>LM 32</t>
  </si>
  <si>
    <t>D6</t>
  </si>
  <si>
    <t>D5</t>
  </si>
  <si>
    <t>AHMET AKTÜRK</t>
  </si>
  <si>
    <t>FİAT DOBLO</t>
  </si>
  <si>
    <t>195/60R16</t>
  </si>
  <si>
    <t>AHMET ERCAN TELLİOĞLU</t>
  </si>
  <si>
    <t>34 UF 5464</t>
  </si>
  <si>
    <t>HONDA</t>
  </si>
  <si>
    <t>LM-32</t>
  </si>
  <si>
    <t>TOYOTA</t>
  </si>
  <si>
    <t>CONTINENTAL</t>
  </si>
  <si>
    <t>OPEL ASTRA</t>
  </si>
  <si>
    <t>E2</t>
  </si>
  <si>
    <t>ER300</t>
  </si>
  <si>
    <t>A7</t>
  </si>
  <si>
    <t xml:space="preserve">OPEL ASTRA </t>
  </si>
  <si>
    <t>CONTİNENTAL</t>
  </si>
  <si>
    <t>RENAULT</t>
  </si>
  <si>
    <t>ER 300</t>
  </si>
  <si>
    <t>205/60R16 92H</t>
  </si>
  <si>
    <t>AHMET NEBİL YURTERİ</t>
  </si>
  <si>
    <t>205/55R16 91V</t>
  </si>
  <si>
    <t>A5</t>
  </si>
  <si>
    <t>AHMET ÖZTAŞAN</t>
  </si>
  <si>
    <t>OPEL CORSA</t>
  </si>
  <si>
    <t>KİA SPORTAGE</t>
  </si>
  <si>
    <t>KUMHO</t>
  </si>
  <si>
    <t>A6</t>
  </si>
  <si>
    <t>185/65R15 88T</t>
  </si>
  <si>
    <t>A14</t>
  </si>
  <si>
    <t>ALİ İHSAN GÜNDÜZ</t>
  </si>
  <si>
    <t>OPEL</t>
  </si>
  <si>
    <t>JANTLI</t>
  </si>
  <si>
    <t>E8</t>
  </si>
  <si>
    <t>B250</t>
  </si>
  <si>
    <t>VOLKSWAGEN GOLF</t>
  </si>
  <si>
    <t>MİCHELİN</t>
  </si>
  <si>
    <t>MİNİ COOPER D</t>
  </si>
  <si>
    <t>TOYOTA AURİS</t>
  </si>
  <si>
    <t>A11</t>
  </si>
  <si>
    <t>FORD</t>
  </si>
  <si>
    <t>A2</t>
  </si>
  <si>
    <t>AUDİ A6</t>
  </si>
  <si>
    <t>ALPER GÖKÇEK</t>
  </si>
  <si>
    <t>34 ZT 0443</t>
  </si>
  <si>
    <t>WOLKSVAGEN POLO</t>
  </si>
  <si>
    <t>AUDİ</t>
  </si>
  <si>
    <t>A3</t>
  </si>
  <si>
    <t>ANIL HALİS AKAR</t>
  </si>
  <si>
    <t>34 VG 4889</t>
  </si>
  <si>
    <t>VOLKSWAGEN POLO</t>
  </si>
  <si>
    <t>APROMED</t>
  </si>
  <si>
    <t>A12</t>
  </si>
  <si>
    <t>34 NR 8178</t>
  </si>
  <si>
    <t>SEAT</t>
  </si>
  <si>
    <t>A10</t>
  </si>
  <si>
    <t>E16</t>
  </si>
  <si>
    <t>NİSSAN JUKE</t>
  </si>
  <si>
    <t>E1</t>
  </si>
  <si>
    <t>A9</t>
  </si>
  <si>
    <t>AUDİ A3</t>
  </si>
  <si>
    <t xml:space="preserve">PİRELLİ </t>
  </si>
  <si>
    <t>185/65R15 88 T</t>
  </si>
  <si>
    <t>BURHAN TAKTAK</t>
  </si>
  <si>
    <t>34 LB 6256</t>
  </si>
  <si>
    <t>BURHANETTİN ÇOBAN</t>
  </si>
  <si>
    <t>34 PG 4381</t>
  </si>
  <si>
    <t>RENAULT FULUANCE</t>
  </si>
  <si>
    <t>RENAULT CLİO</t>
  </si>
  <si>
    <t>BMW</t>
  </si>
  <si>
    <t>DUNLOP</t>
  </si>
  <si>
    <t>VOLKSWAGEN</t>
  </si>
  <si>
    <t>SP SPORT 01</t>
  </si>
  <si>
    <t>A4</t>
  </si>
  <si>
    <t>EMİR HASAN KUNDAK</t>
  </si>
  <si>
    <t>WOLKSVAGEN JETTA</t>
  </si>
  <si>
    <t>MİCHELIN</t>
  </si>
  <si>
    <t>ERCAN AKAR</t>
  </si>
  <si>
    <t>03 ER 173</t>
  </si>
  <si>
    <t>195/60R15 88H</t>
  </si>
  <si>
    <t>ERDAL PEKER</t>
  </si>
  <si>
    <t>MERCEDES</t>
  </si>
  <si>
    <t>FATMA GÜLŞAH BALKAN</t>
  </si>
  <si>
    <t>09JB 742</t>
  </si>
  <si>
    <t xml:space="preserve">215/55R17 </t>
  </si>
  <si>
    <t>E5</t>
  </si>
  <si>
    <t>T001</t>
  </si>
  <si>
    <t>E3</t>
  </si>
  <si>
    <t>GÜLER REKLAM</t>
  </si>
  <si>
    <t>GÜNAY KARADAĞ</t>
  </si>
  <si>
    <t>03 DV 562</t>
  </si>
  <si>
    <t>DOBLO</t>
  </si>
  <si>
    <t>195/60R 16</t>
  </si>
  <si>
    <t>PEUGEOT</t>
  </si>
  <si>
    <t>34 PG 5369</t>
  </si>
  <si>
    <t>03 BB 777</t>
  </si>
  <si>
    <t>HALİL YÜKSEL</t>
  </si>
  <si>
    <t>E9</t>
  </si>
  <si>
    <t>HAMİT İŞBİLEN</t>
  </si>
  <si>
    <t>HASAN YILMAZ</t>
  </si>
  <si>
    <t>03 DR 863</t>
  </si>
  <si>
    <t>FİAT PUNTO</t>
  </si>
  <si>
    <t>FİAT LİNEA</t>
  </si>
  <si>
    <t>RENAULT FULUENCE</t>
  </si>
  <si>
    <t>HANKOOK</t>
  </si>
  <si>
    <t>İSMAİL AKAR</t>
  </si>
  <si>
    <t>03 LE 999</t>
  </si>
  <si>
    <t>GREENWAYS</t>
  </si>
  <si>
    <t>CHEVROLET</t>
  </si>
  <si>
    <t>DACİA</t>
  </si>
  <si>
    <t>KRAL YAĞ</t>
  </si>
  <si>
    <t>06MZB07</t>
  </si>
  <si>
    <t>MEHMET BEYTEMİR</t>
  </si>
  <si>
    <t>03 EY 257</t>
  </si>
  <si>
    <t>MEHMET FATİH DURUKAN</t>
  </si>
  <si>
    <t>MEHMET İŞİ</t>
  </si>
  <si>
    <t>03 UT 080</t>
  </si>
  <si>
    <t>MEHMET ZEYBEK</t>
  </si>
  <si>
    <t>TOYOTA-COROLLA</t>
  </si>
  <si>
    <t>4 JANT</t>
  </si>
  <si>
    <t>MERAL KARATAY</t>
  </si>
  <si>
    <t>26 UU 552</t>
  </si>
  <si>
    <t>FORD FİESTA</t>
  </si>
  <si>
    <t>VOLKSWAGEN PASSAT</t>
  </si>
  <si>
    <t>VOLKSWAGEN JETTA</t>
  </si>
  <si>
    <t>MUAMMER SAVRAN</t>
  </si>
  <si>
    <t>03 AL 104</t>
  </si>
  <si>
    <t>MUHAMMET DÖŞER</t>
  </si>
  <si>
    <t>34 HB 7911</t>
  </si>
  <si>
    <t>FORD FUSİON</t>
  </si>
  <si>
    <t>MUHAMMET TAHTA</t>
  </si>
  <si>
    <t>MUHAMMET TURAN BİTİR</t>
  </si>
  <si>
    <t>06 SK 502</t>
  </si>
  <si>
    <t>BMW 3,20</t>
  </si>
  <si>
    <t>ECSTLA</t>
  </si>
  <si>
    <t>265/30R19-235/35R19</t>
  </si>
  <si>
    <t>3015(2)-1415(2)</t>
  </si>
  <si>
    <t>MUHARREM ÇETİNKAYA</t>
  </si>
  <si>
    <t>03 AV 480</t>
  </si>
  <si>
    <t>MUSTAFA AYŞAKAR</t>
  </si>
  <si>
    <t>26 E 9325</t>
  </si>
  <si>
    <t>WOLKSVAGEN GOLF</t>
  </si>
  <si>
    <t>OĞUZ ŞÜKÜROĞLU</t>
  </si>
  <si>
    <t>OSMAN TAŞ</t>
  </si>
  <si>
    <t>03 UY 442</t>
  </si>
  <si>
    <t>SSANYONG</t>
  </si>
  <si>
    <t>OZAN İPEK</t>
  </si>
  <si>
    <t>E13</t>
  </si>
  <si>
    <t>ÖMER ÇOLAKER AFİUM FLEETCORP</t>
  </si>
  <si>
    <t>34 NF 3866</t>
  </si>
  <si>
    <t>CROSS CLİMATE</t>
  </si>
  <si>
    <t>215/55R17 98W</t>
  </si>
  <si>
    <t>NİSSAN KAÇKAİ</t>
  </si>
  <si>
    <t>PEUGEOT 301</t>
  </si>
  <si>
    <t>FORD MONDEO</t>
  </si>
  <si>
    <t>ÖZGÜR ŞATIR</t>
  </si>
  <si>
    <t>03 AS 373</t>
  </si>
  <si>
    <t>RECEP IŞIK</t>
  </si>
  <si>
    <t>HYUNDAİ X35</t>
  </si>
  <si>
    <t>SABRİ UYSAL</t>
  </si>
  <si>
    <t>03 DR 382</t>
  </si>
  <si>
    <t>SALİH ÖZKILINÇ</t>
  </si>
  <si>
    <t>SALİM ÇOLAK</t>
  </si>
  <si>
    <t>SAVAŞ ÖZBEY</t>
  </si>
  <si>
    <t>06 JJ 397</t>
  </si>
  <si>
    <t>34 PG 8296</t>
  </si>
  <si>
    <t>34 PG 8290</t>
  </si>
  <si>
    <t>OPEL İNSİGNİA</t>
  </si>
  <si>
    <t>ŞEREF SERTDEMİR</t>
  </si>
  <si>
    <t>ŞÜKRÜ KAYIŞ</t>
  </si>
  <si>
    <t>03 EN 747</t>
  </si>
  <si>
    <t>03 BF 457</t>
  </si>
  <si>
    <t>TAHSİN OĞUZ</t>
  </si>
  <si>
    <t>03 VA 555</t>
  </si>
  <si>
    <t>MERCEDES E220 CDI</t>
  </si>
  <si>
    <t>185/60R15 84 H</t>
  </si>
  <si>
    <t xml:space="preserve">VOLKSWAGEN </t>
  </si>
  <si>
    <t>RENAULT FLUENCE</t>
  </si>
  <si>
    <t>YUSUF TUNCER</t>
  </si>
  <si>
    <t>03 YA 089</t>
  </si>
  <si>
    <t>YÜKSEL MAHİR BURHAN</t>
  </si>
  <si>
    <t>ZEYNEL ABİDİN YETKİN</t>
  </si>
  <si>
    <t>20 V 8654</t>
  </si>
  <si>
    <t>BERKAN AKBULUT</t>
  </si>
  <si>
    <t xml:space="preserve">CONTİNENTAL    </t>
  </si>
  <si>
    <t>ADT</t>
  </si>
  <si>
    <t>Cinsi</t>
  </si>
  <si>
    <t>İst. Teslimat Tarihi</t>
  </si>
  <si>
    <t>Kalem</t>
  </si>
  <si>
    <t>Ödeme</t>
  </si>
  <si>
    <t>Birim Fiyat</t>
  </si>
  <si>
    <t>Birim</t>
  </si>
  <si>
    <t>Tutar</t>
  </si>
  <si>
    <t>Satış İsk.%</t>
  </si>
  <si>
    <t>Satış İsk.Tutar</t>
  </si>
  <si>
    <t>Peşin.İsk.%</t>
  </si>
  <si>
    <t>Peşin.İsk.Tutar</t>
  </si>
  <si>
    <t>Açıklama</t>
  </si>
  <si>
    <t>BEKİR KAYNAR</t>
  </si>
  <si>
    <t>34 SJ 971</t>
  </si>
  <si>
    <t>121/119Q TRANSWAY 2</t>
  </si>
  <si>
    <t>HONDA CİVİC</t>
  </si>
  <si>
    <t>(505) 454-4211</t>
  </si>
  <si>
    <t>CİHAN ÖZKAN</t>
  </si>
  <si>
    <t>LM001 94V</t>
  </si>
  <si>
    <t>E4</t>
  </si>
  <si>
    <t>34 PG 8293</t>
  </si>
  <si>
    <t>AF-İŞ DANIŞMAN MEHMET ALİ BÜBER</t>
  </si>
  <si>
    <t>34 NH 6729</t>
  </si>
  <si>
    <t>NİSSAN QASHQAİ</t>
  </si>
  <si>
    <t>COMPETUS H/P</t>
  </si>
  <si>
    <t>215/60R17 98V</t>
  </si>
  <si>
    <t>HÜSEYİN ŞÜKRÜ ÖLMEZ</t>
  </si>
  <si>
    <t>tarih</t>
  </si>
  <si>
    <t>Konsiye veya faturasız çıkışlar</t>
  </si>
  <si>
    <t>Şube</t>
  </si>
  <si>
    <t>E7</t>
  </si>
  <si>
    <t xml:space="preserve">CONTIECONTACT </t>
  </si>
  <si>
    <t>(505) 491-7778</t>
  </si>
  <si>
    <t>ALİ ALPER DAYIOĞLU</t>
  </si>
  <si>
    <t>ONUR YASLAN</t>
  </si>
  <si>
    <t>48 YT 808</t>
  </si>
  <si>
    <t>SALİH TAŞPINAR</t>
  </si>
  <si>
    <t>34 RE 6227</t>
  </si>
  <si>
    <t>POLİS MESLEK EĞİTİM MERKEZİ MÜDÜRLÜĞÜ</t>
  </si>
  <si>
    <t xml:space="preserve"> M729</t>
  </si>
  <si>
    <t>112/110R TRANSWAY 2</t>
  </si>
  <si>
    <t>109V XL LM80 EVO</t>
  </si>
  <si>
    <t>GODDYEAR</t>
  </si>
  <si>
    <t>FİGEN ÖZPINAR</t>
  </si>
  <si>
    <t>03 BD 141</t>
  </si>
  <si>
    <t>JANTLI BİJON YOK</t>
  </si>
  <si>
    <t>EP 850</t>
  </si>
  <si>
    <t>MUSTAFA OĞUZ</t>
  </si>
  <si>
    <t>VOLKSWOGEN PASSAT</t>
  </si>
  <si>
    <t>ABDURRAUF ÖZDER</t>
  </si>
  <si>
    <t>34 PR 5894</t>
  </si>
  <si>
    <t>RENAULT CLİO SYMBOL</t>
  </si>
  <si>
    <t>RENAULT FLUANCE</t>
  </si>
  <si>
    <t>1215(1)-0415(3)</t>
  </si>
  <si>
    <t>(532) 613-2882</t>
  </si>
  <si>
    <t>185/60R15 84H</t>
  </si>
  <si>
    <t>İHSAN TOYOĞLU</t>
  </si>
  <si>
    <t>PIRELLI</t>
  </si>
  <si>
    <t>COMPETUS WINTER 2 112H XL</t>
  </si>
  <si>
    <t>03 AY 137</t>
  </si>
  <si>
    <t>ALİ HAYDAR KAYA</t>
  </si>
  <si>
    <t>03 BJ 697</t>
  </si>
  <si>
    <t>CHRONE</t>
  </si>
  <si>
    <t>(505) 900-0517</t>
  </si>
  <si>
    <t>HALİL HASEL HAS EL İNŞ</t>
  </si>
  <si>
    <t>34 LC 1399</t>
  </si>
  <si>
    <t>UTKU SAYAR</t>
  </si>
  <si>
    <t>03 DP 499</t>
  </si>
  <si>
    <t>106V XL LM80 EVO</t>
  </si>
  <si>
    <t xml:space="preserve">SNOWAYS 3 85H </t>
  </si>
  <si>
    <t>PUMA İÇ 034</t>
  </si>
  <si>
    <t>1.100-20</t>
  </si>
  <si>
    <t>195/55R16 87 H</t>
  </si>
  <si>
    <t>AHMET EMRE KARABURUN</t>
  </si>
  <si>
    <t>03 BA 236</t>
  </si>
  <si>
    <t>RENAULT CLIO</t>
  </si>
  <si>
    <t xml:space="preserve"> (554) 691 70 81</t>
  </si>
  <si>
    <t>AKAMED MEDİKAL KADİR BİLGİN</t>
  </si>
  <si>
    <t>03 BK 330</t>
  </si>
  <si>
    <t>SKODA OCTAVİA</t>
  </si>
  <si>
    <t>ŞORAY ÇİÇEK</t>
  </si>
  <si>
    <t>34 KN 9884</t>
  </si>
  <si>
    <t>195/65R65</t>
  </si>
  <si>
    <t>SELÇUK BİNBOĞA</t>
  </si>
  <si>
    <t>FİAT FİORİNO</t>
  </si>
  <si>
    <t>PEUGEOT 3008</t>
  </si>
  <si>
    <t>215/65R17</t>
  </si>
  <si>
    <t>VOLKSWAGEN TİGUAN</t>
  </si>
  <si>
    <t>APROMED GARANTİ FİLO</t>
  </si>
  <si>
    <t>HASAN ALİ GÜLER SARITEPE İNŞAAT</t>
  </si>
  <si>
    <t>FİAT EGEA</t>
  </si>
  <si>
    <t>PRELLİ</t>
  </si>
  <si>
    <t>03 BJ 684</t>
  </si>
  <si>
    <t>03 BC 746</t>
  </si>
  <si>
    <t>RENAULT  KANGO</t>
  </si>
  <si>
    <t>VANGO CONTAK</t>
  </si>
  <si>
    <t>195/45R15</t>
  </si>
  <si>
    <t>(532) 603-3387</t>
  </si>
  <si>
    <t>VOLVO XC90</t>
  </si>
  <si>
    <t>ZÜAHİR KÖDÜRGÜ</t>
  </si>
  <si>
    <t>KASIM ER</t>
  </si>
  <si>
    <t>03 ER 049</t>
  </si>
  <si>
    <t>03 VA 624</t>
  </si>
  <si>
    <t>34 PN 6863</t>
  </si>
  <si>
    <t xml:space="preserve">LASSA </t>
  </si>
  <si>
    <t>NATUREL GAZ VOLKAN SABRİ KUL</t>
  </si>
  <si>
    <t>34 KN6023</t>
  </si>
  <si>
    <t>CONTİ CONTAC 5</t>
  </si>
  <si>
    <t>MEHMET EKMEKCİ</t>
  </si>
  <si>
    <t>03 SE 074</t>
  </si>
  <si>
    <t>34 PY 5414</t>
  </si>
  <si>
    <t>SERKAN ÖZLÜ</t>
  </si>
  <si>
    <t>03 AU 418</t>
  </si>
  <si>
    <t>EMRULLAH KAYA</t>
  </si>
  <si>
    <t>07 KCU 28</t>
  </si>
  <si>
    <t>CONTİCONTAC P 7</t>
  </si>
  <si>
    <t>84 T SNOWAYS 3</t>
  </si>
  <si>
    <t>195/55R16 87H SNOWAYS 3 F-E-72dB</t>
  </si>
  <si>
    <t>ABDULLAH DERİN</t>
  </si>
  <si>
    <t>102T XL COMPETUS A/T 2</t>
  </si>
  <si>
    <t>215/75R16C 116/114R W810 E-C-75dB</t>
  </si>
  <si>
    <t>KIRLIOĞLU  PAT.MAD.ÜRN.NAK.TAAH.SAN.VE TİC.LTD.ŞTİ</t>
  </si>
  <si>
    <t>BENNUR DURSUN</t>
  </si>
  <si>
    <t>03 AJ 086</t>
  </si>
  <si>
    <t>UĞUR BİLENSOY</t>
  </si>
  <si>
    <t>03 AF 486</t>
  </si>
  <si>
    <t>03 VL 156</t>
  </si>
  <si>
    <t>HALİL İBRAHİM GÜZEL</t>
  </si>
  <si>
    <t>09 DN 369</t>
  </si>
  <si>
    <t>SALİM BAYRAM</t>
  </si>
  <si>
    <t>22 BD 110</t>
  </si>
  <si>
    <t>SKODA FABİA</t>
  </si>
  <si>
    <t>HACI AHMET YILDIRIM</t>
  </si>
  <si>
    <t>03 BH 824</t>
  </si>
  <si>
    <t>ABDULLAH SOYDAN</t>
  </si>
  <si>
    <t>HONDA CRV</t>
  </si>
  <si>
    <t>E14</t>
  </si>
  <si>
    <t>OSMAN CELAYİR</t>
  </si>
  <si>
    <t>03 BD 058</t>
  </si>
  <si>
    <t>SERDAR SARI</t>
  </si>
  <si>
    <t>03 BL 390</t>
  </si>
  <si>
    <t>CİTROEN C-ELYSEE</t>
  </si>
  <si>
    <t>ALPTUĞ YAPI</t>
  </si>
  <si>
    <t>CONTİ CONTAK</t>
  </si>
  <si>
    <t>HASAN HÜSEYİN MANAP</t>
  </si>
  <si>
    <t>03 BB 788</t>
  </si>
  <si>
    <t>SEAT LEON</t>
  </si>
  <si>
    <t>E12</t>
  </si>
  <si>
    <t>FORD C MAX</t>
  </si>
  <si>
    <t>03 EF 254</t>
  </si>
  <si>
    <t>03 BL 548</t>
  </si>
  <si>
    <t>235/50R18</t>
  </si>
  <si>
    <t>YAKUP SİVRİ</t>
  </si>
  <si>
    <t>03 VU 393</t>
  </si>
  <si>
    <t>532 360 49 71</t>
  </si>
  <si>
    <t>03 AN 188</t>
  </si>
  <si>
    <t>FİKRET ENKÜR</t>
  </si>
  <si>
    <t>AFYON KOCATEPE ÜNİVERSİTESİ</t>
  </si>
  <si>
    <t>FORD CORİER</t>
  </si>
  <si>
    <t>CONTİ PREMİUM</t>
  </si>
  <si>
    <t>06 ADK 488</t>
  </si>
  <si>
    <t>ERHAN YEŞİLYURT</t>
  </si>
  <si>
    <t>16 EY 703</t>
  </si>
  <si>
    <t>MURAT METİN</t>
  </si>
  <si>
    <t>31 NCY 42</t>
  </si>
  <si>
    <t>03 AN 563</t>
  </si>
  <si>
    <t>HASAN ALİ ENGÜL</t>
  </si>
  <si>
    <t>34 SD 7967</t>
  </si>
  <si>
    <t>82V GREENWAYS</t>
  </si>
  <si>
    <t>121/120R R660 DURAVIS</t>
  </si>
  <si>
    <t>104/102S RD613</t>
  </si>
  <si>
    <t>91V T001</t>
  </si>
  <si>
    <t>LS/R3100 IÇZ</t>
  </si>
  <si>
    <t>MAXIWAYS 100S (M+S)</t>
  </si>
  <si>
    <t>79T B250</t>
  </si>
  <si>
    <t>88V DRIVEWAYS</t>
  </si>
  <si>
    <t>91V DRIVEWAYS</t>
  </si>
  <si>
    <t>94V DRIVEWAYS</t>
  </si>
  <si>
    <t>92V DRIVEWAYS</t>
  </si>
  <si>
    <t>93W XL DRIVEWAYS</t>
  </si>
  <si>
    <t>91Y XL DRIVEWAYS SPORT</t>
  </si>
  <si>
    <t>96T COMPETUS A/T2</t>
  </si>
  <si>
    <t>112T COMPETUS A/T2</t>
  </si>
  <si>
    <t>84H EP150</t>
  </si>
  <si>
    <t>93V DRIVEWAYS</t>
  </si>
  <si>
    <t>101/99R TRANSWAY</t>
  </si>
  <si>
    <t>8PR 107/105R TRANSWAY 2</t>
  </si>
  <si>
    <t>113/111R TRANSWAY 2</t>
  </si>
  <si>
    <t>116/114R TRANSWAY 2</t>
  </si>
  <si>
    <t>265/60R18</t>
  </si>
  <si>
    <t>80T ATRACTA</t>
  </si>
  <si>
    <t>EG6500</t>
  </si>
  <si>
    <t>107/105R TRANSWAY 2 8PR</t>
  </si>
  <si>
    <t>dy</t>
  </si>
  <si>
    <t>156/150L D500S (M+S) ön</t>
  </si>
  <si>
    <t>M-STEER001</t>
  </si>
  <si>
    <t>M-DRIVE001</t>
  </si>
  <si>
    <t>M-TRAILER001</t>
  </si>
  <si>
    <t>EG  14PR,TL</t>
  </si>
  <si>
    <t>*MS VLT E3 TO</t>
  </si>
  <si>
    <t>82V T001</t>
  </si>
  <si>
    <t>34 GT 3368</t>
  </si>
  <si>
    <t>34 SL 2502</t>
  </si>
  <si>
    <t>KAŞ TİCARET FORRENT</t>
  </si>
  <si>
    <t>34 GK 2653</t>
  </si>
  <si>
    <t>İMPETUS REVO 2+</t>
  </si>
  <si>
    <t xml:space="preserve">SNOWAYS </t>
  </si>
  <si>
    <t>MUZAFFER BAYSAL</t>
  </si>
  <si>
    <t>34 SD 9248</t>
  </si>
  <si>
    <t>RENAUL CLİO</t>
  </si>
  <si>
    <t>SNOWAYS</t>
  </si>
  <si>
    <t>108T XL COMPETUS A/T 2</t>
  </si>
  <si>
    <t>111T XL COMPETUS A/T 2</t>
  </si>
  <si>
    <t>112T XL COMPETUS A/T 2</t>
  </si>
  <si>
    <t>83T GREENWAYS</t>
  </si>
  <si>
    <t>82T GREENWAYS</t>
  </si>
  <si>
    <t>86T GREENWAYS</t>
  </si>
  <si>
    <t>79T ATRACTA</t>
  </si>
  <si>
    <t>91W DRIVEWAYS</t>
  </si>
  <si>
    <t>98Y XL DRIVEWAYS</t>
  </si>
  <si>
    <t>95W T001</t>
  </si>
  <si>
    <t>D500S (M+S)</t>
  </si>
  <si>
    <t>D600D</t>
  </si>
  <si>
    <t>86T XL EP150</t>
  </si>
  <si>
    <t>104T XL COMPETUS A/T 2</t>
  </si>
  <si>
    <t>106T COMPETUS A/T 2</t>
  </si>
  <si>
    <t>215/40R17</t>
  </si>
  <si>
    <t>83W IMPETUS SPORT</t>
  </si>
  <si>
    <t>101W XL T001</t>
  </si>
  <si>
    <t>109V XL ECOPIA EP850</t>
  </si>
  <si>
    <t>103V H/P SPORT</t>
  </si>
  <si>
    <t>96V XL DRIVEGUARD RFT</t>
  </si>
  <si>
    <t>97V ECOPIA EP850</t>
  </si>
  <si>
    <t>94V XL LM001</t>
  </si>
  <si>
    <t>100Y XL DRIVEWAYS</t>
  </si>
  <si>
    <t>92Y XL S001</t>
  </si>
  <si>
    <t>109Y XL DUELLER SPORT H/P</t>
  </si>
  <si>
    <t>79T GREENWAYS</t>
  </si>
  <si>
    <t>95W XL DRIVEWAYS</t>
  </si>
  <si>
    <t>101W XL DRIVEWAYS</t>
  </si>
  <si>
    <t>MERT ÇEVİRİM</t>
  </si>
  <si>
    <t>07 EMD 68</t>
  </si>
  <si>
    <t>FAHRİ GÖKÇİMEN MİRSAN OTO</t>
  </si>
  <si>
    <t>34 SL 2673</t>
  </si>
  <si>
    <t>34 LG 9678</t>
  </si>
  <si>
    <t>265/65R17</t>
  </si>
  <si>
    <t>CİHAN YAPI</t>
  </si>
  <si>
    <t>WOLKSVOGEN</t>
  </si>
  <si>
    <t>NİHAT ÖZMEN</t>
  </si>
  <si>
    <t>CANAN ATLI (DERİNDERE FİLO)</t>
  </si>
  <si>
    <t>ULTRA GRİP 8</t>
  </si>
  <si>
    <t>205/55R16 91 T</t>
  </si>
  <si>
    <t>MEHMET SARLIK (YÜNTAŞ A.Ş)</t>
  </si>
  <si>
    <t>03 YA 687</t>
  </si>
  <si>
    <t>LEVENT GÖĞÜSGER (ALTUR)</t>
  </si>
  <si>
    <t>TAYFUN ÇAYLI (KAŞ TİCARET)</t>
  </si>
  <si>
    <t>ULTRAGRİP8</t>
  </si>
  <si>
    <t>MUSTAFA HİLAL YOLLAS OTO</t>
  </si>
  <si>
    <t>34 LN 6703</t>
  </si>
  <si>
    <t>TAYFUN ÖNAL MİRSAN OTO</t>
  </si>
  <si>
    <t>ULTRAGRİP EXTREME</t>
  </si>
  <si>
    <t>CİTROEN C4 PİCASSO</t>
  </si>
  <si>
    <t>03BH636</t>
  </si>
  <si>
    <t>LM80</t>
  </si>
  <si>
    <t>03 ZB 327</t>
  </si>
  <si>
    <t>SERDAR GÜNDOĞAR MİRSAN OTO</t>
  </si>
  <si>
    <t>SERDAR BODUR DERİNDERE FLO</t>
  </si>
  <si>
    <t>ALİ KESKİN DERİNDERE FLO</t>
  </si>
  <si>
    <t xml:space="preserve">LEVENT TÜRKYILMAZ </t>
  </si>
  <si>
    <t>34 NR 9493</t>
  </si>
  <si>
    <t>34 PR 2781</t>
  </si>
  <si>
    <t>SNOW CONTROL</t>
  </si>
  <si>
    <t>NURETTİN ÖZYÜREK</t>
  </si>
  <si>
    <t>03 AF 707</t>
  </si>
  <si>
    <t>06 FE 2482</t>
  </si>
  <si>
    <t>AUDİ A4</t>
  </si>
  <si>
    <t>ORDEM MOBİLYA</t>
  </si>
  <si>
    <t>03 UZ 722</t>
  </si>
  <si>
    <t>NİLHAN ERYEĞEN</t>
  </si>
  <si>
    <t>34 GZ 8199</t>
  </si>
  <si>
    <t>ALFA ROMEO</t>
  </si>
  <si>
    <t>CEYLAN SAĞLAM</t>
  </si>
  <si>
    <t>03 BG 551</t>
  </si>
  <si>
    <t>94W DRIVEWAYS</t>
  </si>
  <si>
    <t>8PR 106/104R TRANSWAY 2</t>
  </si>
  <si>
    <t>104/102R TRANSWAY 2</t>
  </si>
  <si>
    <t>6PR TR70</t>
  </si>
  <si>
    <t>99V XL DRIVEWAYS</t>
  </si>
  <si>
    <t>99H XL IMPETUS REVO</t>
  </si>
  <si>
    <t>95W DRIVEWAYS</t>
  </si>
  <si>
    <t>97Y S001 RFT</t>
  </si>
  <si>
    <t>94Y XL DRIVEGUARD RFT</t>
  </si>
  <si>
    <t>109/107S TRANSWAY 2</t>
  </si>
  <si>
    <t>91H T001</t>
  </si>
  <si>
    <t>34 PG 9514</t>
  </si>
  <si>
    <t>SÜLEYMAN URAŞ</t>
  </si>
  <si>
    <t>03 SL 363</t>
  </si>
  <si>
    <t>MEHMET PAMUKCUOĞLU</t>
  </si>
  <si>
    <t>03 BG 545</t>
  </si>
  <si>
    <t>MERCEDES E180</t>
  </si>
  <si>
    <t>OKUMUŞLAR</t>
  </si>
  <si>
    <t>RIZA GÜZELÖZ</t>
  </si>
  <si>
    <t>03 RG 909</t>
  </si>
  <si>
    <t>ARMAĞAN ÜNAL YOLLAS OTO</t>
  </si>
  <si>
    <t>03 SM 330</t>
  </si>
  <si>
    <t>185/60R15 84V</t>
  </si>
  <si>
    <t>03 VF 727</t>
  </si>
  <si>
    <t>ZEKAİ EKŞİ</t>
  </si>
  <si>
    <t>03 UH 913</t>
  </si>
  <si>
    <t>MESUT TAYGÜN</t>
  </si>
  <si>
    <t>31 NM 111</t>
  </si>
  <si>
    <t>91V GREENWAYS</t>
  </si>
  <si>
    <t>91Y S001</t>
  </si>
  <si>
    <t>T001 EVO 97Y XL</t>
  </si>
  <si>
    <t>94W XL DRIVEWAYS</t>
  </si>
  <si>
    <t>109T XL COMPETUS A/T 2</t>
  </si>
  <si>
    <t>EMRE YAKIŞIR</t>
  </si>
  <si>
    <t>03 YA 684</t>
  </si>
  <si>
    <t>SERKAN SARIGÜL (GARANTİ FİLO)</t>
  </si>
  <si>
    <t>34 RP 2513</t>
  </si>
  <si>
    <t>03 VY 820</t>
  </si>
  <si>
    <t>34 PY 5410</t>
  </si>
  <si>
    <t>03 PS 380</t>
  </si>
  <si>
    <t>03 BF 807</t>
  </si>
  <si>
    <t>BLİZZAK LM001</t>
  </si>
  <si>
    <t>HÜSEYİN HONÇA (ALTUR)</t>
  </si>
  <si>
    <t>34 PB 5593</t>
  </si>
  <si>
    <t>MUSTAFA ALBAYRAK</t>
  </si>
  <si>
    <t>SELAMİ YILMAZ (ÇELİK MOTOR)</t>
  </si>
  <si>
    <t>1695/65R15</t>
  </si>
  <si>
    <t>AKAN ÇELİK</t>
  </si>
  <si>
    <t>34 KH 3643</t>
  </si>
  <si>
    <t>533 497 26 28</t>
  </si>
  <si>
    <t>507 699 38 86</t>
  </si>
  <si>
    <t>KJ600718</t>
  </si>
  <si>
    <t>6,00X17,5</t>
  </si>
  <si>
    <t xml:space="preserve">MITSUBISHI TEK TEKER 6 BİJON </t>
  </si>
  <si>
    <t>HÜSEYİN AKÇA</t>
  </si>
  <si>
    <t>34 ZU 3813</t>
  </si>
  <si>
    <t>440/80-28 (16.9-28) 14PR EG  TL</t>
  </si>
  <si>
    <t>   200</t>
  </si>
  <si>
    <t>   400</t>
  </si>
  <si>
    <t>315/80R22.5 156/150K EG510S</t>
  </si>
  <si>
    <t>315/80R22.5 156/150K (154/150L) E7500</t>
  </si>
  <si>
    <t>JİNYU</t>
  </si>
  <si>
    <t>YH12</t>
  </si>
  <si>
    <t>PRİMACY 3</t>
  </si>
  <si>
    <t>CİNTURATO P7</t>
  </si>
  <si>
    <t>255/35R19</t>
  </si>
  <si>
    <t>HALİL GÜL (DERİNDERE FİLO)</t>
  </si>
  <si>
    <t>ULTRA GREP</t>
  </si>
  <si>
    <t>295/80R22.5 152/148K EG510S</t>
  </si>
  <si>
    <t>385/65R22.5 160K (158L) EG300T AS C-C-70dB</t>
  </si>
  <si>
    <t>34 ZT 3585</t>
  </si>
  <si>
    <t>VOLKAN YURTER</t>
  </si>
  <si>
    <t>03 BG 777</t>
  </si>
  <si>
    <t>ATİLA KAZAN</t>
  </si>
  <si>
    <t>235/45R18</t>
  </si>
  <si>
    <t>98W XL DRIVEWAYS</t>
  </si>
  <si>
    <t>82V DRIVEWAYS</t>
  </si>
  <si>
    <t>92Y XL DRIVEGUARD RFT</t>
  </si>
  <si>
    <t>esk</t>
  </si>
  <si>
    <t>eskişehir</t>
  </si>
  <si>
    <t>AKÜ 008</t>
  </si>
  <si>
    <t>KJ600100</t>
  </si>
  <si>
    <t>BMC FATİH JANTI 6 BİJON</t>
  </si>
  <si>
    <t>KLM111TR150</t>
  </si>
  <si>
    <t>Klima</t>
  </si>
  <si>
    <t>KLİMA TAZELEME SPREYİ 150 ML</t>
  </si>
  <si>
    <t>PUMA İÇ 059</t>
  </si>
  <si>
    <t>17,5-25</t>
  </si>
  <si>
    <t>İŞ MAK.İÇ LASTİĞİ</t>
  </si>
  <si>
    <t>YAG0530-2</t>
  </si>
  <si>
    <t>C EDGE  5W-30</t>
  </si>
  <si>
    <t>YAG0530</t>
  </si>
  <si>
    <t>STOP START 5W-30</t>
  </si>
  <si>
    <t>YPALMSNSR</t>
  </si>
  <si>
    <t>Supap</t>
  </si>
  <si>
    <t>ALÜMİNYUM SENSÖRLÜ SÜBAP</t>
  </si>
  <si>
    <t>ALİ İZZET TOPALOĞLU</t>
  </si>
  <si>
    <t>34 VN 8393</t>
  </si>
  <si>
    <t>SP SPORT</t>
  </si>
  <si>
    <t>265/50R19</t>
  </si>
  <si>
    <t>111T XL H/T684 (VW AMAROK OE)</t>
  </si>
  <si>
    <t>R-DRIVE 001</t>
  </si>
  <si>
    <t>L5BD113</t>
  </si>
  <si>
    <t>8.15-15</t>
  </si>
  <si>
    <t>RESILLENT DOLGU S.SIZ BKT</t>
  </si>
  <si>
    <t>HÜLYA ULAŞ</t>
  </si>
  <si>
    <t>06 DF 4013</t>
  </si>
  <si>
    <t>MERCEDES C200</t>
  </si>
  <si>
    <t>FERRUH İŞCAN</t>
  </si>
  <si>
    <t>03 VY 496</t>
  </si>
  <si>
    <t>K090</t>
  </si>
  <si>
    <t>   300</t>
  </si>
  <si>
    <t>12R22.5 152/148L E7000</t>
  </si>
  <si>
    <t>111H XL COMPETUS WINTER 2</t>
  </si>
  <si>
    <t>118/116R TRANSWAY 2</t>
  </si>
  <si>
    <t>400/70-20 (16.0/70-20)</t>
  </si>
  <si>
    <t>14PR EG TL</t>
  </si>
  <si>
    <t>92V XL SNOWAYS 3</t>
  </si>
  <si>
    <t>96H COMPETUS WINTER 2</t>
  </si>
  <si>
    <t>104/102R WINTUS</t>
  </si>
  <si>
    <t>99V XL LM001</t>
  </si>
  <si>
    <t>LM001 100V XL</t>
  </si>
  <si>
    <t>97V XL LM001</t>
  </si>
  <si>
    <t>93H LM001</t>
  </si>
  <si>
    <t>107/105R W810</t>
  </si>
  <si>
    <t>106/104Q WINTUS</t>
  </si>
  <si>
    <t>93V XL SNOWAYS 3</t>
  </si>
  <si>
    <t>400/70-20 (16.0/70-20) 12PR EG TL</t>
  </si>
  <si>
    <t>110/108R W810</t>
  </si>
  <si>
    <t>95V XL LM001</t>
  </si>
  <si>
    <t>109/107T W810</t>
  </si>
  <si>
    <t>98V XL LM001</t>
  </si>
  <si>
    <t>101V XL LM25</t>
  </si>
  <si>
    <t>97W XL DRIVEWAYS</t>
  </si>
  <si>
    <t>98V LM80 EVO</t>
  </si>
  <si>
    <t>100H COMPETUS WINTER 2</t>
  </si>
  <si>
    <t>102H LM80 EVO</t>
  </si>
  <si>
    <t>101H XL COMPETUS WINTER 2</t>
  </si>
  <si>
    <t>104H XL COMPETUS WINTER 2</t>
  </si>
  <si>
    <t>107H XL LM80 EVO</t>
  </si>
  <si>
    <t>110V XL LM80 EVO</t>
  </si>
  <si>
    <t>116H XL COMPETUS WINTER 2</t>
  </si>
  <si>
    <t>112H LM80 EVO</t>
  </si>
  <si>
    <t>112T LM25-4X4</t>
  </si>
  <si>
    <t>106H XL COMPETUS WINTER 2</t>
  </si>
  <si>
    <t>DW510E 79T</t>
  </si>
  <si>
    <t>KIŞ-dy</t>
  </si>
  <si>
    <t>DW510E 82T</t>
  </si>
  <si>
    <t>DW510E 84T</t>
  </si>
  <si>
    <t>DW510E 86T</t>
  </si>
  <si>
    <t>DW510E 88T</t>
  </si>
  <si>
    <t>DW510E 82H</t>
  </si>
  <si>
    <t>DW510E 85H</t>
  </si>
  <si>
    <t>DW510E 91T</t>
  </si>
  <si>
    <t>DW510E 94T</t>
  </si>
  <si>
    <t>88T XL DW510E</t>
  </si>
  <si>
    <t>DW510E 91H</t>
  </si>
  <si>
    <t>DW510E 92H</t>
  </si>
  <si>
    <t>DW510E 93H</t>
  </si>
  <si>
    <t>95H DW510E</t>
  </si>
  <si>
    <t>87H DW510E</t>
  </si>
  <si>
    <t>DW510E 93V XL</t>
  </si>
  <si>
    <t>Esk</t>
  </si>
  <si>
    <t>DW510E 87H</t>
  </si>
  <si>
    <t>PUMA İÇ 062</t>
  </si>
  <si>
    <t>15.5/1600-25</t>
  </si>
  <si>
    <t>TRJ 1175C İÇ LASTİK</t>
  </si>
  <si>
    <t>PUMA İÇ 063</t>
  </si>
  <si>
    <t>9.5-20</t>
  </si>
  <si>
    <t>TR21218 A</t>
  </si>
  <si>
    <t>235/65R16 121/119N WİNTUS 2 E-C-75DB</t>
  </si>
  <si>
    <t>orj ebad:</t>
  </si>
  <si>
    <t>muadil :</t>
  </si>
  <si>
    <t>D11101</t>
  </si>
  <si>
    <t>93H LM32</t>
  </si>
  <si>
    <t>94H LM32</t>
  </si>
  <si>
    <t>ÖZKA3132</t>
  </si>
  <si>
    <t>6PR KNK 33</t>
  </si>
  <si>
    <t>M729Z</t>
  </si>
  <si>
    <t>16.0/70-20 (400/70-20)</t>
  </si>
  <si>
    <t>12PR EG TL</t>
  </si>
  <si>
    <t>HASAN ALPAKIN</t>
  </si>
  <si>
    <t>FORD TRANSİT</t>
  </si>
  <si>
    <t>TC</t>
  </si>
  <si>
    <t>ŞUBE</t>
  </si>
  <si>
    <t>MTL-LS2-60K</t>
  </si>
  <si>
    <t>12/60</t>
  </si>
  <si>
    <t>GÜMÜŞLÜ</t>
  </si>
  <si>
    <t>MTL-SD-60Y</t>
  </si>
  <si>
    <t>12/72</t>
  </si>
  <si>
    <t>GÜMÜŞLÜ TIRNAKSIZ</t>
  </si>
  <si>
    <t>MTL-SD-90A</t>
  </si>
  <si>
    <t>12/90</t>
  </si>
  <si>
    <t>HD DÜZ</t>
  </si>
  <si>
    <t>MTL-SD-105A</t>
  </si>
  <si>
    <t>12/105</t>
  </si>
  <si>
    <t>HD</t>
  </si>
  <si>
    <t>MTL-D4A-135A</t>
  </si>
  <si>
    <t>12/135</t>
  </si>
  <si>
    <t>MTL-D5A-150A</t>
  </si>
  <si>
    <t>12/150</t>
  </si>
  <si>
    <t>MTL-D5A-165A</t>
  </si>
  <si>
    <t>12/165</t>
  </si>
  <si>
    <t>MTL-D5A-180A</t>
  </si>
  <si>
    <t>12/180</t>
  </si>
  <si>
    <t>MTL-D6-200 A</t>
  </si>
  <si>
    <t>12/200</t>
  </si>
  <si>
    <t>MTL-D6-225A</t>
  </si>
  <si>
    <t>12/225</t>
  </si>
  <si>
    <t>SHD</t>
  </si>
  <si>
    <t>AFYON BELEDİYE BŞK MAKAM ARACI</t>
  </si>
  <si>
    <t>03 VV 001</t>
  </si>
  <si>
    <t>MERCEDES ES320</t>
  </si>
  <si>
    <t>ATICI BETON MİM MÜH.İNŞ.SAN.TİC.LTD.ŞTİ.</t>
  </si>
  <si>
    <t>D11104</t>
  </si>
  <si>
    <t>EG520D</t>
  </si>
  <si>
    <t>6.50-10 10 PR PL-801 SETA BKT</t>
  </si>
  <si>
    <t>FİGEN YAMANER (FOR-RENT )</t>
  </si>
  <si>
    <t>34 PT 6817</t>
  </si>
  <si>
    <t>P1</t>
  </si>
  <si>
    <t>35275886554</t>
  </si>
  <si>
    <t>CONTİECOCONTACT 5</t>
  </si>
  <si>
    <t>185/65R15 88 H</t>
  </si>
  <si>
    <t>16976500802</t>
  </si>
  <si>
    <t>TR218A</t>
  </si>
  <si>
    <t>315/80R22.5 154/150M R152PRO</t>
  </si>
  <si>
    <t>NESRİN POYRAZ</t>
  </si>
  <si>
    <t>03 BB 424</t>
  </si>
  <si>
    <t>MUAMMER TOPUZ</t>
  </si>
  <si>
    <t>03 DR 982</t>
  </si>
  <si>
    <t>CİTROEN</t>
  </si>
  <si>
    <t>MEHMET DİKYAMAÇ</t>
  </si>
  <si>
    <t>ABDURRAHİM ÖZGÜL (EKİM TURZM.)</t>
  </si>
  <si>
    <t>34 SC 8754</t>
  </si>
  <si>
    <t>BERKAN KORKUT HEDEF FİLO</t>
  </si>
  <si>
    <t>110H LM80 EVO</t>
  </si>
  <si>
    <t>104/102T WINTUS 2</t>
  </si>
  <si>
    <t>195R14C 106/104Q WINTUS</t>
  </si>
  <si>
    <t>AKÜ 011</t>
  </si>
  <si>
    <t>12X200</t>
  </si>
  <si>
    <t>L5B0030</t>
  </si>
  <si>
    <t>10 PR PL 801 BKT SET</t>
  </si>
  <si>
    <t>D11103</t>
  </si>
  <si>
    <t>NURULLAH GELİŞGEN</t>
  </si>
  <si>
    <t>03 EE 973</t>
  </si>
  <si>
    <t>34PG4379</t>
  </si>
  <si>
    <t>CONTİ PREMİUM CONTACKT</t>
  </si>
  <si>
    <t>23566087322</t>
  </si>
  <si>
    <t>ÖMER ÇOLAK (DERİNDERE)</t>
  </si>
  <si>
    <t>34 AAZ 692</t>
  </si>
  <si>
    <t>SERHAT İŞİTEZ DERİNDERE</t>
  </si>
  <si>
    <t>CONTİ CONTAC 3</t>
  </si>
  <si>
    <t>0080238476</t>
  </si>
  <si>
    <t>MİCHELİNE</t>
  </si>
  <si>
    <t>03 EZ 944</t>
  </si>
  <si>
    <t>15172403542</t>
  </si>
  <si>
    <t>195/55R16 87H</t>
  </si>
  <si>
    <t>MERCEDES C180</t>
  </si>
  <si>
    <t>22564153176</t>
  </si>
  <si>
    <t>33755119598</t>
  </si>
  <si>
    <t>GÖKSEL ÇUBUK (DERİNDERE)</t>
  </si>
  <si>
    <t>34 ZU 5740</t>
  </si>
  <si>
    <t>CONTİPREMİUM 2</t>
  </si>
  <si>
    <t>21493150218</t>
  </si>
  <si>
    <t>GÖKHAN ÇOK MİRSAN OTO</t>
  </si>
  <si>
    <t>34 PR 1627</t>
  </si>
  <si>
    <t>DURAGRİP</t>
  </si>
  <si>
    <t>3300088889</t>
  </si>
  <si>
    <t>ENERGY SAVER</t>
  </si>
  <si>
    <t>aht</t>
  </si>
  <si>
    <t>SLCK VETTE</t>
  </si>
  <si>
    <t>SLCK BOSCH</t>
  </si>
  <si>
    <t>MEVLÜT ÇELİK</t>
  </si>
  <si>
    <t>HİMMET ÖZÖZEN</t>
  </si>
  <si>
    <t xml:space="preserve">225/50R17 </t>
  </si>
  <si>
    <t>29384193672</t>
  </si>
  <si>
    <t>RAMAZAN YAVUZ</t>
  </si>
  <si>
    <t>48 PP 575</t>
  </si>
  <si>
    <t>MEHMET AY</t>
  </si>
  <si>
    <t>06 DR 7945</t>
  </si>
  <si>
    <t>HASAN SERTDEMİR</t>
  </si>
  <si>
    <t>ADİL ÖGE (YOLLAS OTO)</t>
  </si>
  <si>
    <t>34 NR 0279</t>
  </si>
  <si>
    <t>P7</t>
  </si>
  <si>
    <t>DACİA DUSTER</t>
  </si>
  <si>
    <t>48445850682</t>
  </si>
  <si>
    <t>ÖMER EKİNCİ</t>
  </si>
  <si>
    <t>49 AE 634</t>
  </si>
  <si>
    <t>NİSSAN QASHQAAİ</t>
  </si>
  <si>
    <t>NİSSAN</t>
  </si>
  <si>
    <t>NECMİ ÖZKARA</t>
  </si>
  <si>
    <t>84T LM001</t>
  </si>
  <si>
    <t>92V XL LM001</t>
  </si>
  <si>
    <t>96V LM25 RFT</t>
  </si>
  <si>
    <t>255/40R18</t>
  </si>
  <si>
    <t>99V LM001</t>
  </si>
  <si>
    <t>225/40R19</t>
  </si>
  <si>
    <t>93V XL LM25</t>
  </si>
  <si>
    <t>99H XL DW510E</t>
  </si>
  <si>
    <t>112T COMPETUS A/T 2</t>
  </si>
  <si>
    <t>96H XL DRİVEGUARD WİNTER</t>
  </si>
  <si>
    <t>88T XL LM001</t>
  </si>
  <si>
    <t>99H LM001</t>
  </si>
  <si>
    <t>295/35R20</t>
  </si>
  <si>
    <t>105Y XL S001</t>
  </si>
  <si>
    <t>HASAN ÖZKARA</t>
  </si>
  <si>
    <t>dkş</t>
  </si>
  <si>
    <t>PTL21565</t>
  </si>
  <si>
    <t>ÖMER ERYEŞİL</t>
  </si>
  <si>
    <t>03 BB 550</t>
  </si>
  <si>
    <t>SÜLEYMAN DEMİR</t>
  </si>
  <si>
    <t>03 SM 161</t>
  </si>
  <si>
    <t xml:space="preserve">EBRU YAĞLI </t>
  </si>
  <si>
    <t>48 JR 814</t>
  </si>
  <si>
    <t>NİSSAN MİCRA</t>
  </si>
  <si>
    <t>KERİM ÖZCAN</t>
  </si>
  <si>
    <t>06 LFF 90</t>
  </si>
  <si>
    <t>ASIM AKMAN</t>
  </si>
  <si>
    <t>03 BJ 796</t>
  </si>
  <si>
    <t>SAİM UÇUR</t>
  </si>
  <si>
    <t>03 VB 434</t>
  </si>
  <si>
    <t>24763081168</t>
  </si>
  <si>
    <t>AYŞE SOYÇERÇEL</t>
  </si>
  <si>
    <t>03 BL 161</t>
  </si>
  <si>
    <t>HALİT KARDEŞ</t>
  </si>
  <si>
    <t>İMPETUS</t>
  </si>
  <si>
    <t>EMRE SARISOY MİRSAN</t>
  </si>
  <si>
    <t>16141324226</t>
  </si>
  <si>
    <t>HÜSEYİN ACARTÜRK / ÇELİK MOTOR</t>
  </si>
  <si>
    <t>34 RZ 8981</t>
  </si>
  <si>
    <t xml:space="preserve">DONLOP </t>
  </si>
  <si>
    <t>SPOTR MAX</t>
  </si>
  <si>
    <t>2AD. BALONLU</t>
  </si>
  <si>
    <t>UĞUR KARABIÇAK</t>
  </si>
  <si>
    <t>06 AEM 887</t>
  </si>
  <si>
    <t>SKODA OKTAVİA</t>
  </si>
  <si>
    <t>AHMET UYAR</t>
  </si>
  <si>
    <t>03 VF 416</t>
  </si>
  <si>
    <t>533 680 8758</t>
  </si>
  <si>
    <t>ENEGY SAVER</t>
  </si>
  <si>
    <t>PİRELLİ</t>
  </si>
  <si>
    <t>BEREM GIDA - ÜMİT KORKMAZ</t>
  </si>
  <si>
    <t>34 RG 1366</t>
  </si>
  <si>
    <t>17683306992</t>
  </si>
  <si>
    <t>YOKOHAMA</t>
  </si>
  <si>
    <t>HYUNDAİ</t>
  </si>
  <si>
    <t>SEDAT EFE (ALTUR)</t>
  </si>
  <si>
    <t>13562291212</t>
  </si>
  <si>
    <t>EMRAH TAŞ</t>
  </si>
  <si>
    <t>43 U 7984</t>
  </si>
  <si>
    <t>ESİN GASER (GARANTİ FİLO)</t>
  </si>
  <si>
    <t>34 RP 2271</t>
  </si>
  <si>
    <t>TÜRKAN TURŞUCU</t>
  </si>
  <si>
    <t>42 DAY 44</t>
  </si>
  <si>
    <t>İL ÖZEL DARESİ İBRAHİM</t>
  </si>
  <si>
    <t>03 UZ 970</t>
  </si>
  <si>
    <t>FAYSAL KÖK</t>
  </si>
  <si>
    <t>03 ES 605</t>
  </si>
  <si>
    <t>MEHMET SAVRAN</t>
  </si>
  <si>
    <t>03 BB 600</t>
  </si>
  <si>
    <t>17761314178</t>
  </si>
  <si>
    <t>MEHMET ŞAHİN GÜZELÖZ</t>
  </si>
  <si>
    <t>03 VE 013</t>
  </si>
  <si>
    <t>SELAHATTİN TÜRK</t>
  </si>
  <si>
    <t>03 SH 205</t>
  </si>
  <si>
    <t>ÜÇGEN MEDİKAL</t>
  </si>
  <si>
    <t>03 BT 573</t>
  </si>
  <si>
    <t>22621153170</t>
  </si>
  <si>
    <t>CONTİ ECO CONTAC 3</t>
  </si>
  <si>
    <t>AFYON BELEDİYE BŞK</t>
  </si>
  <si>
    <t>03 AK 203</t>
  </si>
  <si>
    <t>MERCEDES VİTO</t>
  </si>
  <si>
    <t>03 VY 446</t>
  </si>
  <si>
    <t>03 BP 949</t>
  </si>
  <si>
    <t>VOLKAN ERĞAN</t>
  </si>
  <si>
    <t xml:space="preserve">215/65R16  </t>
  </si>
  <si>
    <t>MUSTAFA CANTÜRK (HEDEF FİLO)</t>
  </si>
  <si>
    <t>34 AEY 694</t>
  </si>
  <si>
    <t>11743501204</t>
  </si>
  <si>
    <t>SELÇUK TOPAY</t>
  </si>
  <si>
    <t>07 ASN 45</t>
  </si>
  <si>
    <t>YÜCEL YAŞAR</t>
  </si>
  <si>
    <t>03 VE 089</t>
  </si>
  <si>
    <t>03 AV 196</t>
  </si>
  <si>
    <t>ALİ İRFAN GÜZELÖZ</t>
  </si>
  <si>
    <t>03 AU 303</t>
  </si>
  <si>
    <t>TURGUT DURAK</t>
  </si>
  <si>
    <t>HASAN BASRİ ÇELİK</t>
  </si>
  <si>
    <t>03 AJ 520</t>
  </si>
  <si>
    <t>KUMHO LASSA</t>
  </si>
  <si>
    <t>ECSTA SPT İMPETUS</t>
  </si>
  <si>
    <t>1015 0814</t>
  </si>
  <si>
    <t>11270049576</t>
  </si>
  <si>
    <t>SADIK METİN</t>
  </si>
  <si>
    <t>34 JM 0826</t>
  </si>
  <si>
    <t>İBRAHİM DERTLİ (ALTUR FİLO)</t>
  </si>
  <si>
    <t>34 L 7387</t>
  </si>
  <si>
    <t>SEAT TOLEDO</t>
  </si>
  <si>
    <t>REVO</t>
  </si>
  <si>
    <t>29824735066</t>
  </si>
  <si>
    <t>37183504124</t>
  </si>
  <si>
    <t>HALİL İBRAHİM ÇOBAN</t>
  </si>
  <si>
    <t>03 AJ 363</t>
  </si>
  <si>
    <t>14716415492</t>
  </si>
  <si>
    <t>OSMAN YAVUZ KIRIKOĞLU</t>
  </si>
  <si>
    <t>34 HJ 1082</t>
  </si>
  <si>
    <t>245/45R18 96W</t>
  </si>
  <si>
    <t>LM001 84T</t>
  </si>
  <si>
    <t>94V XL DRIVEGUARD WINTER RFT</t>
  </si>
  <si>
    <t>104T XL COMPETUS WINTER 2</t>
  </si>
  <si>
    <t>97H LM80</t>
  </si>
  <si>
    <t>235/60R17</t>
  </si>
  <si>
    <t>102H LM32</t>
  </si>
  <si>
    <t>108H XL LM80 EVO</t>
  </si>
  <si>
    <t>107T LM80 EVO</t>
  </si>
  <si>
    <t>96V LM25</t>
  </si>
  <si>
    <t>152L148L TL R-DRIVE001</t>
  </si>
  <si>
    <t>97V LM25</t>
  </si>
  <si>
    <t>SELMAN DOĞRUSOY</t>
  </si>
  <si>
    <t>03 EF 020</t>
  </si>
  <si>
    <t>SEYDİ HASAN ŞEN (VDF FİLO)</t>
  </si>
  <si>
    <t>34 SP 8365</t>
  </si>
  <si>
    <t>BURKAY İNŞAAT (AYKO OTO)</t>
  </si>
  <si>
    <t>34 RJ 9182</t>
  </si>
  <si>
    <t>BEKİR ÇELİK (DERİNDERE FİLO)</t>
  </si>
  <si>
    <t>34 PG 5105</t>
  </si>
  <si>
    <t xml:space="preserve">(532) 352 02 11 </t>
  </si>
  <si>
    <t>19303263760</t>
  </si>
  <si>
    <t>06 ADC 390</t>
  </si>
  <si>
    <t>RENAULT KADJAR</t>
  </si>
  <si>
    <t>03 BK 837</t>
  </si>
  <si>
    <t>VOLVO</t>
  </si>
  <si>
    <t>GÖKHAN KESTEK</t>
  </si>
  <si>
    <t>KADİR ARSLAN</t>
  </si>
  <si>
    <t>03 SA 301</t>
  </si>
  <si>
    <t>FİAT ALBEA</t>
  </si>
  <si>
    <t>JANT+BİJON</t>
  </si>
  <si>
    <t>92V XL DRIVEGUARD WINTER RFT</t>
  </si>
  <si>
    <t>435/50R19.5 160J R166 II AS</t>
  </si>
  <si>
    <t>12R22.5 152/148M Energia 5500</t>
  </si>
  <si>
    <t>195/70R15C 104/102R WINTUS G-B-72dB</t>
  </si>
  <si>
    <t>155R12 C  PETLAS KIŞLIK</t>
  </si>
  <si>
    <t>OSMAN YAPRAK</t>
  </si>
  <si>
    <t>D8</t>
  </si>
  <si>
    <t>KADİR ÇİMEN</t>
  </si>
  <si>
    <t>43 BG 177</t>
  </si>
  <si>
    <t>FEHMİ ÇOŞKUNER</t>
  </si>
  <si>
    <t>03 AY 334</t>
  </si>
  <si>
    <t>ÖZKAN KÖKTEN</t>
  </si>
  <si>
    <t>03 VK 101</t>
  </si>
  <si>
    <t>VOLKSWAGEN CADDY</t>
  </si>
  <si>
    <t>195/65R15 91T</t>
  </si>
  <si>
    <t>190542772037</t>
  </si>
  <si>
    <t>ADVİYE ÇELİK</t>
  </si>
  <si>
    <t>03 BC 498</t>
  </si>
  <si>
    <t>ALİ ADEM KUMALAR</t>
  </si>
  <si>
    <t>10 EE 200</t>
  </si>
  <si>
    <t>EMRE HELVACIOĞLU</t>
  </si>
  <si>
    <t>03 DL 312</t>
  </si>
  <si>
    <t>ERDOĞAN HALUK BÜYÜKLEBLEBİCİ</t>
  </si>
  <si>
    <t>03 BF 130</t>
  </si>
  <si>
    <t>ERKAN KARADEMİR (APOKS KİMYA)</t>
  </si>
  <si>
    <t>AHMET TOKMAN</t>
  </si>
  <si>
    <t>03 VA 404</t>
  </si>
  <si>
    <t>*2 VLTS E4 E2A TL</t>
  </si>
  <si>
    <t>99V XL LM32</t>
  </si>
  <si>
    <t>87H LM32</t>
  </si>
  <si>
    <t>EMRE YUSUF KUNDAK</t>
  </si>
  <si>
    <t>MEHMET KOYUNCU</t>
  </si>
  <si>
    <t>03 ER 072</t>
  </si>
  <si>
    <t>KİA PİCANTO</t>
  </si>
  <si>
    <t>165/60R14</t>
  </si>
  <si>
    <t>MÜCAHİT ŞAHİN (DERİNDERE)</t>
  </si>
  <si>
    <t>34 SD 5543</t>
  </si>
  <si>
    <t>ZEYNEP ŞAHİN</t>
  </si>
  <si>
    <t>03 BS 658</t>
  </si>
  <si>
    <t>EFAL MADEN ZAFER YOLDAŞ</t>
  </si>
  <si>
    <t>03 EF 250</t>
  </si>
  <si>
    <t>BMW X1</t>
  </si>
  <si>
    <t>BRİRGESTONE</t>
  </si>
  <si>
    <t>03 BP 750</t>
  </si>
  <si>
    <t>RASİME KIPIRTI FEDAKAR</t>
  </si>
  <si>
    <t>03 AJ 390</t>
  </si>
  <si>
    <t>AHMET GÜNAY</t>
  </si>
  <si>
    <t>03 AG 644</t>
  </si>
  <si>
    <t>SEMİHA ORHAN</t>
  </si>
  <si>
    <t>32 PL 026</t>
  </si>
  <si>
    <t>4215 (3)- 4315 (1)</t>
  </si>
  <si>
    <t>MUHAMMET VEYSEL YILDIRIM</t>
  </si>
  <si>
    <t>03 DV 873</t>
  </si>
  <si>
    <t>24673071112</t>
  </si>
  <si>
    <t>03 BC 642</t>
  </si>
  <si>
    <t>RAŞİT CEYLANTEKİN</t>
  </si>
  <si>
    <t>03 YC 161</t>
  </si>
  <si>
    <t>03 VA 531</t>
  </si>
  <si>
    <t>15883377484</t>
  </si>
  <si>
    <t>KATERYNA NESTEROVA (DİNÇBAY)</t>
  </si>
  <si>
    <t>34 ACF 229</t>
  </si>
  <si>
    <t>MERCEDES A180</t>
  </si>
  <si>
    <t>19861012-01867</t>
  </si>
  <si>
    <t>MEHMET ADIYAMAN</t>
  </si>
  <si>
    <t>06 KOB 06</t>
  </si>
  <si>
    <t>17428325776</t>
  </si>
  <si>
    <t>03 BS 404</t>
  </si>
  <si>
    <t>E10</t>
  </si>
  <si>
    <t>03 BT 737</t>
  </si>
  <si>
    <t>35 KH 1697</t>
  </si>
  <si>
    <t>WOLKSVAGEN PASSAT</t>
  </si>
  <si>
    <t>ALPARSLAN KOYUNCU</t>
  </si>
  <si>
    <t>03 AS 481</t>
  </si>
  <si>
    <t>295/80R22.5 152/148L EG510D</t>
  </si>
  <si>
    <t>LASSA İÇ</t>
  </si>
  <si>
    <t>AKÜ 022</t>
  </si>
  <si>
    <t>12X66</t>
  </si>
  <si>
    <t>AKÜ 009</t>
  </si>
  <si>
    <t>12X100</t>
  </si>
  <si>
    <t>KJ600167</t>
  </si>
  <si>
    <t>6.00X17,5</t>
  </si>
  <si>
    <t>DODGE 200-250</t>
  </si>
  <si>
    <t>121/120L 12PR OK144</t>
  </si>
  <si>
    <t>KNK 126 10 PR</t>
  </si>
  <si>
    <t>110H H/T840</t>
  </si>
  <si>
    <t xml:space="preserve"> 91Y T001</t>
  </si>
  <si>
    <t>175/70R14 84T GREENWAYS C-B-70dB</t>
  </si>
  <si>
    <t>HMF MERMER MADEN İNŞ.PET.TUR.GIDA İTH.İHR.NK.S.T.L.ŞTİ.</t>
  </si>
  <si>
    <t>6.00/6.50-16C,5.50/6.00/ 6.50-16 FARM F</t>
  </si>
  <si>
    <t>91W T001 EXT</t>
  </si>
  <si>
    <t>MAXIWAYS 100S (SFM</t>
  </si>
  <si>
    <t>280/85R20</t>
  </si>
  <si>
    <t>112A8/109B (11.2R20) AGRI</t>
  </si>
  <si>
    <t>MTL-LBS3-66A</t>
  </si>
  <si>
    <t>12/66</t>
  </si>
  <si>
    <t>(FORD) TİPİ</t>
  </si>
  <si>
    <t>MTL-SD-70A</t>
  </si>
  <si>
    <t>12/70</t>
  </si>
  <si>
    <t>DÜZ/TIRNAKLI</t>
  </si>
  <si>
    <t>MTL-LBS4-80A</t>
  </si>
  <si>
    <t>12/80</t>
  </si>
  <si>
    <t>MTL-DS5-100-C</t>
  </si>
  <si>
    <t>12/100</t>
  </si>
  <si>
    <t>HLK60</t>
  </si>
  <si>
    <t>HALK AKÜ</t>
  </si>
  <si>
    <t>HLK72</t>
  </si>
  <si>
    <t>FARM FRONT, 6.50-20 FARM FRONT T</t>
  </si>
  <si>
    <t>115/113R TRANSWAY</t>
  </si>
  <si>
    <t>IMP 12PR OK200 Römork</t>
  </si>
  <si>
    <t>87W DRIVEWAYS</t>
  </si>
  <si>
    <t>111S XL H/T840</t>
  </si>
  <si>
    <t>T001EVO 95Y</t>
  </si>
  <si>
    <t>99Y ER300 RFT</t>
  </si>
  <si>
    <t>110W XL DUELER H/P SPORT</t>
  </si>
  <si>
    <t>D11014</t>
  </si>
  <si>
    <t>86H TOURING 2</t>
  </si>
  <si>
    <t>D11012</t>
  </si>
  <si>
    <t>82T TOURING 2</t>
  </si>
  <si>
    <t>94W TOURİNG 2</t>
  </si>
  <si>
    <t>85V TOURING 2</t>
  </si>
  <si>
    <t>84H TOURING 2</t>
  </si>
  <si>
    <t>D11015</t>
  </si>
  <si>
    <t>88H TOURING 2</t>
  </si>
  <si>
    <t>K060</t>
  </si>
  <si>
    <t>83T TOURING 2</t>
  </si>
  <si>
    <t>79T TOURING 2</t>
  </si>
  <si>
    <t>84T TOURING 2</t>
  </si>
  <si>
    <t>92H TOURING 2</t>
  </si>
  <si>
    <t>95W XL TOURING 2</t>
  </si>
  <si>
    <t>87V TOURING 2</t>
  </si>
  <si>
    <t>D42006</t>
  </si>
  <si>
    <t>DAYTON VAN</t>
  </si>
  <si>
    <t>12x105 ÇELİK AKÜ</t>
  </si>
  <si>
    <t>nsr</t>
  </si>
  <si>
    <t>98Y XL DRIVEGUARD RFT</t>
  </si>
  <si>
    <t>D11011</t>
  </si>
  <si>
    <t>91V TOURİNG 2</t>
  </si>
  <si>
    <t>D43016</t>
  </si>
  <si>
    <t>118/116R DOYTON VAN</t>
  </si>
  <si>
    <t>D43017</t>
  </si>
  <si>
    <t>115/113R DAYTON VAN</t>
  </si>
  <si>
    <t>D43009</t>
  </si>
  <si>
    <t>110/108R DAYTON VAN</t>
  </si>
  <si>
    <t>7.50-16C uzun metal sibop</t>
  </si>
  <si>
    <t>TR177A</t>
  </si>
  <si>
    <t>E11</t>
  </si>
  <si>
    <t>CANTİNENTAL</t>
  </si>
  <si>
    <t>MEHMET ŞAHİN (DERİNDERE)</t>
  </si>
  <si>
    <t>34 AEY 016</t>
  </si>
  <si>
    <t>CANTİ ECO 5</t>
  </si>
  <si>
    <t>TALAT ÖZEN</t>
  </si>
  <si>
    <t>16 HD 762</t>
  </si>
  <si>
    <t>HYUNDAİ STAREX</t>
  </si>
  <si>
    <t>LCR</t>
  </si>
  <si>
    <t>155R13 85/88N</t>
  </si>
  <si>
    <t>22984154982</t>
  </si>
  <si>
    <t>03 AS 163</t>
  </si>
  <si>
    <t>03 VR 179</t>
  </si>
  <si>
    <t>18694296746</t>
  </si>
  <si>
    <t>HAKAN BAŞDEMİR</t>
  </si>
  <si>
    <t>03 BS 844</t>
  </si>
  <si>
    <t>FİAT BRAVO</t>
  </si>
  <si>
    <t>14443443546</t>
  </si>
  <si>
    <t xml:space="preserve">APROMED </t>
  </si>
  <si>
    <t>03 VN 907</t>
  </si>
  <si>
    <t>FORD RANGER</t>
  </si>
  <si>
    <t>TTM DOĞALTAŞ</t>
  </si>
  <si>
    <t>DOĞUKAN TOPCU (MİRSAN)</t>
  </si>
  <si>
    <t>DEHŞETİLER YEM (DERİNDERE)</t>
  </si>
  <si>
    <t>ÇAĞRI TEKİN</t>
  </si>
  <si>
    <t>03 AJ 377</t>
  </si>
  <si>
    <t>DENİZ CAN (ALD OTOMOTİV)</t>
  </si>
  <si>
    <t>34 EV 2338</t>
  </si>
  <si>
    <t>20 AKN 22</t>
  </si>
  <si>
    <t>(530) 921-4742</t>
  </si>
  <si>
    <t>DAYTON</t>
  </si>
  <si>
    <t>EMRE BÜLBÜL</t>
  </si>
  <si>
    <t>35 DD 5680</t>
  </si>
  <si>
    <t>ÖZKA2144</t>
  </si>
  <si>
    <t>16X6-8</t>
  </si>
  <si>
    <t>PREMIUM LINE 4.33R CLIP NM SOLID</t>
  </si>
  <si>
    <t>200/50-10</t>
  </si>
  <si>
    <t>PREMIUMLINE 6.5F CLIP NM SOLID</t>
  </si>
  <si>
    <t>102T COMPETUS A/T 2</t>
  </si>
  <si>
    <t xml:space="preserve">12X45 </t>
  </si>
  <si>
    <t>D42002</t>
  </si>
  <si>
    <t>D43013</t>
  </si>
  <si>
    <t>D42214</t>
  </si>
  <si>
    <t>102/100R DAYTON VAN</t>
  </si>
  <si>
    <t>116/114R DAYTON VAN</t>
  </si>
  <si>
    <t>112/110R DAYTON VAN</t>
  </si>
  <si>
    <t>ÜSTÜN ÇİFTLİĞİ</t>
  </si>
  <si>
    <t>03 US 995</t>
  </si>
  <si>
    <t>BAHATTİN AKTÜRK (KAHVECİOĞLU)</t>
  </si>
  <si>
    <t>03 VF 908</t>
  </si>
  <si>
    <t>LM001</t>
  </si>
  <si>
    <t>1 Ad. Hasarlı</t>
  </si>
  <si>
    <t>SNOWAYS3</t>
  </si>
  <si>
    <t>AYŞE ÖZKAN GÜLEGE</t>
  </si>
  <si>
    <t>ESAT YILMAZ DEVECİ</t>
  </si>
  <si>
    <t>03 VS 659</t>
  </si>
  <si>
    <t>KÜBRA ARSLAN</t>
  </si>
  <si>
    <t>34 DB 9060</t>
  </si>
  <si>
    <t>SAVA</t>
  </si>
  <si>
    <t>ESKİMO S3</t>
  </si>
  <si>
    <t>IMP 14PR OK110R Römork</t>
  </si>
  <si>
    <t>BFG01</t>
  </si>
  <si>
    <t>255/70R18</t>
  </si>
  <si>
    <t>BFG.AT-KO2</t>
  </si>
  <si>
    <t>84T EP150</t>
  </si>
  <si>
    <t>96V XL LM001</t>
  </si>
  <si>
    <t>Litsa iç</t>
  </si>
  <si>
    <t>13.6/14.9-24</t>
  </si>
  <si>
    <t>111T XL H/T684</t>
  </si>
  <si>
    <t>132/130M MAXIWAYS 100S (SFM)</t>
  </si>
  <si>
    <t>98V DUELER H/P SPORT</t>
  </si>
  <si>
    <t>99/97T TRANSWAY 2</t>
  </si>
  <si>
    <t>109/107T TRANSWAY 2</t>
  </si>
  <si>
    <t>03 SD 111</t>
  </si>
  <si>
    <t xml:space="preserve">TOYOTA COROLLA </t>
  </si>
  <si>
    <t>ZEYNEP KOÇAK</t>
  </si>
  <si>
    <t>03 AZ 011</t>
  </si>
  <si>
    <t>İBRAHİM AVCI</t>
  </si>
  <si>
    <t>35 HA 8078</t>
  </si>
  <si>
    <t>İBRAHİM AKKAN</t>
  </si>
  <si>
    <t>03 UV 187</t>
  </si>
  <si>
    <t>03 BT 171</t>
  </si>
  <si>
    <t>ÖZGÜR AKKAN</t>
  </si>
  <si>
    <t>34 YC 1915</t>
  </si>
  <si>
    <t>07 GE 544</t>
  </si>
  <si>
    <t>SALİH AYDOĞAN</t>
  </si>
  <si>
    <t>HASAN HÜSEYİN BÜYÜKKILIÇ VDF FİLO</t>
  </si>
  <si>
    <t>34 LZ 4895</t>
  </si>
  <si>
    <t>HÜSEYİN ARSLAN</t>
  </si>
  <si>
    <t>VOLSWAGEN CADDY</t>
  </si>
  <si>
    <t>YUNUS EMRE BENLİ</t>
  </si>
  <si>
    <t>03 HD 300</t>
  </si>
  <si>
    <t>MERCEDES E200</t>
  </si>
  <si>
    <t>OZAN BİNBOĞA (LEASEPLAN)</t>
  </si>
  <si>
    <t>34 RG 7324</t>
  </si>
  <si>
    <t>VOLKSWOGEN POLO</t>
  </si>
  <si>
    <t>SERKAN DALKILINÇ</t>
  </si>
  <si>
    <t>03 DZ 266</t>
  </si>
  <si>
    <t>SALİH KALAYCI</t>
  </si>
  <si>
    <t>03 VF 878</t>
  </si>
  <si>
    <t>LM 001</t>
  </si>
  <si>
    <t>94W XL DRIVEGUARD RFT</t>
  </si>
  <si>
    <t>93H ER33</t>
  </si>
  <si>
    <t>D11010</t>
  </si>
  <si>
    <t>82V TOURİNG 2</t>
  </si>
  <si>
    <t>SERDAR DİKYAMAÇ</t>
  </si>
  <si>
    <t>03 UE 272</t>
  </si>
  <si>
    <t>YUSUF TUĞLU</t>
  </si>
  <si>
    <t>03 VK 202</t>
  </si>
  <si>
    <t>HALİM YANBOL</t>
  </si>
  <si>
    <t>03 YA 155</t>
  </si>
  <si>
    <t>03 AF 136</t>
  </si>
  <si>
    <t>HYUNDAYİ TUCSON</t>
  </si>
  <si>
    <t>MUSTAFA YAVUZ ÇELİK</t>
  </si>
  <si>
    <t>03 VL 793</t>
  </si>
  <si>
    <t>34 LZ 2484</t>
  </si>
  <si>
    <t>NEXEN</t>
  </si>
  <si>
    <t>03 BH 826</t>
  </si>
  <si>
    <t>03 BD 781</t>
  </si>
  <si>
    <t>DACİA SANDERO</t>
  </si>
  <si>
    <t>195/50R16</t>
  </si>
  <si>
    <t>FİGEN KOL</t>
  </si>
  <si>
    <t>03 EZ 935</t>
  </si>
  <si>
    <t>34 RY 7752</t>
  </si>
  <si>
    <t>ERKAN KALAFAT</t>
  </si>
  <si>
    <t>03 EF 024</t>
  </si>
  <si>
    <t>215/5017</t>
  </si>
  <si>
    <t>YASİN AYRIBAŞ</t>
  </si>
  <si>
    <t>45 UB 2687</t>
  </si>
  <si>
    <t>KİA</t>
  </si>
  <si>
    <t>03 SG 202</t>
  </si>
  <si>
    <t>FİAT</t>
  </si>
  <si>
    <t>01 BZE 98</t>
  </si>
  <si>
    <t>195/55R16 91H</t>
  </si>
  <si>
    <t>HASAN YAMANER (ALTUR)</t>
  </si>
  <si>
    <t>ALİ OZAN ÖNER</t>
  </si>
  <si>
    <t>07 DBG 65</t>
  </si>
  <si>
    <t>VEYSEL SEVGİLİ</t>
  </si>
  <si>
    <t>87H GREENWAYS</t>
  </si>
  <si>
    <t>92W XL DRIVEWAYS SPORT</t>
  </si>
  <si>
    <t>D42215</t>
  </si>
  <si>
    <t>88Y S001 RFT</t>
  </si>
  <si>
    <t>84T TOURİNG 2</t>
  </si>
  <si>
    <t>95W TOURİNG 2</t>
  </si>
  <si>
    <t>93W XL TOURİNG 2</t>
  </si>
  <si>
    <t>255/40R19</t>
  </si>
  <si>
    <t>100Y XL DRIVEWAYS SPORT</t>
  </si>
  <si>
    <t>245/35R20</t>
  </si>
  <si>
    <t>95Y XL RE050A RFT</t>
  </si>
  <si>
    <t>102/100T TRANSWAY 2</t>
  </si>
  <si>
    <t>82H TOURING 2</t>
  </si>
  <si>
    <t>315/80R22.5 156/150K EG520S</t>
  </si>
  <si>
    <t>88H XL TOURİNG 2</t>
  </si>
  <si>
    <t>D43210</t>
  </si>
  <si>
    <t>109/107R DAYTON VAN</t>
  </si>
  <si>
    <t>100V COMPETUS H/P</t>
  </si>
  <si>
    <t>NURETTİN KARABACAK</t>
  </si>
  <si>
    <t>03 AV 027</t>
  </si>
  <si>
    <t>İSMAİL BİL</t>
  </si>
  <si>
    <t>03 DD 556</t>
  </si>
  <si>
    <t>KAMİL KÖKEN</t>
  </si>
  <si>
    <t>03 AG 648</t>
  </si>
  <si>
    <t>ULVİ ÇETİN (ALTUR FİLO)</t>
  </si>
  <si>
    <t>34 SJ 571</t>
  </si>
  <si>
    <t>NÜKHET SERİNOĞLU</t>
  </si>
  <si>
    <t>03 BS 408</t>
  </si>
  <si>
    <t>PEUGEOT 208</t>
  </si>
  <si>
    <t>BEREM GIDA HEDEF FİLO</t>
  </si>
  <si>
    <t>34 RG 7059</t>
  </si>
  <si>
    <t>1650237792</t>
  </si>
  <si>
    <t>ABDURRAHMAN ÖZDEMİR</t>
  </si>
  <si>
    <t>07 FEJ 03</t>
  </si>
  <si>
    <t>HALİM SAĞ</t>
  </si>
  <si>
    <t>03 UZ 212</t>
  </si>
  <si>
    <t>RECEP ÖZGÜN</t>
  </si>
  <si>
    <t>03 EC 422</t>
  </si>
  <si>
    <t>İHSAN OKYAR</t>
  </si>
  <si>
    <t>03 BD 066</t>
  </si>
  <si>
    <t>03 BN 067</t>
  </si>
  <si>
    <t>OSMAN ZİYA BİLİM</t>
  </si>
  <si>
    <t>03 BB 568</t>
  </si>
  <si>
    <t>26 LF 273</t>
  </si>
  <si>
    <t>205/55R16 91 H</t>
  </si>
  <si>
    <t>SERDAR KOÇAK</t>
  </si>
  <si>
    <t>03 EF 455</t>
  </si>
  <si>
    <t>WOLKSWAGEN PASSAT</t>
  </si>
  <si>
    <t>HASAN BÜYÜKLEBLEBİCİ</t>
  </si>
  <si>
    <t>03 BN 973</t>
  </si>
  <si>
    <t>CEYHAN ÇALIŞIR</t>
  </si>
  <si>
    <t>15 SA 023</t>
  </si>
  <si>
    <t>ESRA ŞEKER</t>
  </si>
  <si>
    <t>03 YB 511</t>
  </si>
  <si>
    <t>03 DL 594</t>
  </si>
  <si>
    <t>ŞENAY ÖZDEMİR</t>
  </si>
  <si>
    <t>06 AR 4660</t>
  </si>
  <si>
    <t>215/65R16 98H</t>
  </si>
  <si>
    <t>03 EH 779</t>
  </si>
  <si>
    <t>D11013</t>
  </si>
  <si>
    <t>Litsa TR 218A</t>
  </si>
  <si>
    <t>hkn</t>
  </si>
  <si>
    <t>D43005</t>
  </si>
  <si>
    <t>107/105R DAYTON VAN</t>
  </si>
  <si>
    <t>TUĞRUL KESKİN MİRSAN OTO</t>
  </si>
  <si>
    <t>AHMET ÖZKARA</t>
  </si>
  <si>
    <t>20 DR 407</t>
  </si>
  <si>
    <t>ALİ GÜNDAY (HEDEF FİLO)</t>
  </si>
  <si>
    <t>34 SD 3862</t>
  </si>
  <si>
    <t>16045327132</t>
  </si>
  <si>
    <t>SADETTİN ASLANBEK</t>
  </si>
  <si>
    <t>03 AS 716</t>
  </si>
  <si>
    <t>YAŞAR ŞAHİNTEPE</t>
  </si>
  <si>
    <t>03 YC 617</t>
  </si>
  <si>
    <t>HASAN ÇİÇEK</t>
  </si>
  <si>
    <t>03 VU 610</t>
  </si>
  <si>
    <t>SENCER OKUTAN DENİZ FİLO</t>
  </si>
  <si>
    <t>34 NK 7104</t>
  </si>
  <si>
    <t>4814(2)-1515(2)</t>
  </si>
  <si>
    <t>18352268184</t>
  </si>
  <si>
    <t>03 ES 504</t>
  </si>
  <si>
    <t>03 AN 677</t>
  </si>
  <si>
    <t>GÖKSEL KURT</t>
  </si>
  <si>
    <t>03 RJ 303</t>
  </si>
  <si>
    <t>AHMET YEŞİLIRMAK</t>
  </si>
  <si>
    <t>03 AY 184</t>
  </si>
  <si>
    <t xml:space="preserve">215/65R16 98H </t>
  </si>
  <si>
    <t>İMDAT KESER</t>
  </si>
  <si>
    <t>03 VP 350</t>
  </si>
  <si>
    <t>15071797490</t>
  </si>
  <si>
    <t>33 DG H61</t>
  </si>
  <si>
    <t>HAYRETTİN AYVALI</t>
  </si>
  <si>
    <t>03 VR 974</t>
  </si>
  <si>
    <t>HUNDAİ</t>
  </si>
  <si>
    <t>HÜSEYİN EROĞLU</t>
  </si>
  <si>
    <t>03 SG 068</t>
  </si>
  <si>
    <t>VOLSWOGWEN</t>
  </si>
  <si>
    <t>TURAN BİTİR</t>
  </si>
  <si>
    <t>34 LA 0711</t>
  </si>
  <si>
    <t>BMW 1,16</t>
  </si>
  <si>
    <t>SABRİ TÜRE</t>
  </si>
  <si>
    <t>03 EA 788</t>
  </si>
  <si>
    <t>13.6/12-28 TR218A</t>
  </si>
  <si>
    <t>14PR TR70</t>
  </si>
  <si>
    <t>315/80R22.5 156/150K D800D</t>
  </si>
  <si>
    <t>245/40R19</t>
  </si>
  <si>
    <t>98Y XL DRIVEWAYS SPORT</t>
  </si>
  <si>
    <t>134/132M MAXIWAYS 100S (SFM)</t>
  </si>
  <si>
    <t>34 PY 5408</t>
  </si>
  <si>
    <t xml:space="preserve">ULTRA GRİP  </t>
  </si>
  <si>
    <t>CRONA</t>
  </si>
  <si>
    <t>195/65R16</t>
  </si>
  <si>
    <t>YILMAZ ÖZSEREZLİOĞLU</t>
  </si>
  <si>
    <t>03 YB 035</t>
  </si>
  <si>
    <t>VOLSWOGAN CADDY</t>
  </si>
  <si>
    <t>BIZIKÇI SİGORTA DİNÇBAY OTO</t>
  </si>
  <si>
    <t>34 SD 8597</t>
  </si>
  <si>
    <t>MUTTALİP DENİZ</t>
  </si>
  <si>
    <t>03 BT 840</t>
  </si>
  <si>
    <t>03 VK 172</t>
  </si>
  <si>
    <t>ABDULLAH TABUR</t>
  </si>
  <si>
    <t>03 EV 835</t>
  </si>
  <si>
    <t>03 BP 706</t>
  </si>
  <si>
    <t>HYUNDAİ TUCSON</t>
  </si>
  <si>
    <t>FURGAN MURAT BAYRAK</t>
  </si>
  <si>
    <t>03 BR 236</t>
  </si>
  <si>
    <t>MAHMUT ÖZDEMİR (DÖRTYOL MERMER)</t>
  </si>
  <si>
    <t>03 BH 579</t>
  </si>
  <si>
    <t>03 BH 509</t>
  </si>
  <si>
    <t xml:space="preserve">205/60R16 </t>
  </si>
  <si>
    <t>LATUDE</t>
  </si>
  <si>
    <t>APROMED FÜSUN</t>
  </si>
  <si>
    <t>03 BH 617</t>
  </si>
  <si>
    <t>03 BR 545</t>
  </si>
  <si>
    <t>34 SL 8471</t>
  </si>
  <si>
    <t>03 UE 006</t>
  </si>
  <si>
    <t xml:space="preserve">18.4/15-30  </t>
  </si>
  <si>
    <t>9.00-16 14PR OK110 Römork</t>
  </si>
  <si>
    <t>104/102T TRANSWAY 2</t>
  </si>
  <si>
    <t>TR15</t>
  </si>
  <si>
    <t>sht</t>
  </si>
  <si>
    <t>175/70R14 88T XL GREENWAYS C-B-71dB</t>
  </si>
  <si>
    <t>CEMALİ  AYDIN</t>
  </si>
  <si>
    <t>FİKRETTİN MALAK</t>
  </si>
  <si>
    <t>03 BR 100</t>
  </si>
  <si>
    <t>PEUGEOT TEPE</t>
  </si>
  <si>
    <t>MUSTAFA AKDAŞ</t>
  </si>
  <si>
    <t>03 VU 332</t>
  </si>
  <si>
    <t>22759151574</t>
  </si>
  <si>
    <t>BUĞRA OLUKPINAR</t>
  </si>
  <si>
    <t>03 BC 470</t>
  </si>
  <si>
    <t>İZENWIS</t>
  </si>
  <si>
    <t>03 YA 876</t>
  </si>
  <si>
    <t>MEHMET AYNACI (DERİNDERE)</t>
  </si>
  <si>
    <t>34 PT 6372</t>
  </si>
  <si>
    <t>03 DD 354</t>
  </si>
  <si>
    <t>DERYA YILMAZ TÜRK</t>
  </si>
  <si>
    <t>SERHAT İŞİTEZ</t>
  </si>
  <si>
    <t>HÜSEYİN BOYALIOĞLU</t>
  </si>
  <si>
    <t>03 BD 060</t>
  </si>
  <si>
    <t>FIRAT GÜZEL</t>
  </si>
  <si>
    <t>03 UD 021</t>
  </si>
  <si>
    <t>82V TOURING 2</t>
  </si>
  <si>
    <t>100Y XL S001</t>
  </si>
  <si>
    <t>99V DUELER H/P SPORT</t>
  </si>
  <si>
    <t>SÜLEYMAN HİLMİ KILIÇ</t>
  </si>
  <si>
    <t>340/85R24</t>
  </si>
  <si>
    <t>125A8/122B (13.6R24) AGRI1</t>
  </si>
  <si>
    <t>420/85R34</t>
  </si>
  <si>
    <t>142A8/139B (16.9R34) AGRI1</t>
  </si>
  <si>
    <t>420/85R38</t>
  </si>
  <si>
    <t>AGRI1 144A8/141B 16.9R38</t>
  </si>
  <si>
    <t>S001 91Y</t>
  </si>
  <si>
    <t>97V H/P SPORT</t>
  </si>
  <si>
    <t>D42204</t>
  </si>
  <si>
    <t xml:space="preserve">14.00-24 </t>
  </si>
  <si>
    <t>16PR G2 TL</t>
  </si>
  <si>
    <t>156/150K D800D</t>
  </si>
  <si>
    <t>280/85R24</t>
  </si>
  <si>
    <t>115A8/112B (11.2R24) AGRI1</t>
  </si>
  <si>
    <t>104/102R DAYTON VAN</t>
  </si>
  <si>
    <t>CEYLAN AYTEKİN</t>
  </si>
  <si>
    <t>94V TOURING 2</t>
  </si>
  <si>
    <t>16.9/14-38</t>
  </si>
  <si>
    <t>94Y XL TOURİNG 2</t>
  </si>
  <si>
    <t>L7B0128</t>
  </si>
  <si>
    <t>12PR  BKT  AW 702 TL</t>
  </si>
  <si>
    <t>BKT AW09 (141AB)TL</t>
  </si>
  <si>
    <t>EMRE DOĞAN (DERİNDERE)</t>
  </si>
  <si>
    <t>34 PN 2450</t>
  </si>
  <si>
    <t>İBRAHİM TİRYAKİOĞLU</t>
  </si>
  <si>
    <t>64 NH 698</t>
  </si>
  <si>
    <t>VAHDETTİN KARAKOL</t>
  </si>
  <si>
    <t>SALTUK BUĞRA BERK (YÖRKAN OTO)</t>
  </si>
  <si>
    <t>34 AGH 171</t>
  </si>
  <si>
    <t>28691245210</t>
  </si>
  <si>
    <t>HAKAN DİLER</t>
  </si>
  <si>
    <t>03 AU 199</t>
  </si>
  <si>
    <t>03 BD 570</t>
  </si>
  <si>
    <t>APROMED AKIN YILDIZ</t>
  </si>
  <si>
    <t>34 LH 3515</t>
  </si>
  <si>
    <t>VOLVO XC60</t>
  </si>
  <si>
    <t>ÇAĞHAN ADAR</t>
  </si>
  <si>
    <t>64 DK 390</t>
  </si>
  <si>
    <t>64 KV 838</t>
  </si>
  <si>
    <t>275/40R19</t>
  </si>
  <si>
    <t>101Y S001 RFT</t>
  </si>
  <si>
    <t>D800M</t>
  </si>
  <si>
    <t>D800D</t>
  </si>
  <si>
    <t>102V COMPETUS H/P</t>
  </si>
  <si>
    <t>R-DRIVE001</t>
  </si>
  <si>
    <t>LTS İÇ45</t>
  </si>
  <si>
    <t>LTS İÇ16</t>
  </si>
  <si>
    <t>Litsa TR177A</t>
  </si>
  <si>
    <t>LTS İÇ09</t>
  </si>
  <si>
    <t>13.00/14.00-24</t>
  </si>
  <si>
    <t>Litsa TR 79A</t>
  </si>
  <si>
    <t>16.9/14-34</t>
  </si>
  <si>
    <t>Litsa TR218A</t>
  </si>
  <si>
    <t>GENİŞ 6 BİJON ISUZ-HİNO JANTI</t>
  </si>
  <si>
    <t>13.00/14.00-24/15.5-25</t>
  </si>
  <si>
    <t>TR220A</t>
  </si>
  <si>
    <t>101Y XL DRIVEGUARD RFT</t>
  </si>
  <si>
    <t>285/70R19.5 146/144M E5500</t>
  </si>
  <si>
    <t>MEHMET ÇINAR</t>
  </si>
  <si>
    <t>NURETTİN ÇANKAYA</t>
  </si>
  <si>
    <t>K4</t>
  </si>
  <si>
    <t>K1</t>
  </si>
  <si>
    <t>K3</t>
  </si>
  <si>
    <t>K5</t>
  </si>
  <si>
    <t>K2</t>
  </si>
  <si>
    <t>K6</t>
  </si>
  <si>
    <t>K7</t>
  </si>
  <si>
    <t>BEREM GIDA - MEHMET ÇULDUR (HEDEF FİLO)</t>
  </si>
  <si>
    <t>03 RG 1670</t>
  </si>
  <si>
    <t>24085102428</t>
  </si>
  <si>
    <t>EMRE ULUBAY (ÇELİK MOTOR)</t>
  </si>
  <si>
    <t>34 RZ 2774</t>
  </si>
  <si>
    <t>22246165626</t>
  </si>
  <si>
    <t>TOLGAHAN ÜNAL (HEDEF FİLO)</t>
  </si>
  <si>
    <t>34 RU 2396</t>
  </si>
  <si>
    <t>(505) 192-1064</t>
  </si>
  <si>
    <t>KRAL TUĞLA</t>
  </si>
  <si>
    <t>03 VT 984</t>
  </si>
  <si>
    <t>MEHMET ŞENGÜL</t>
  </si>
  <si>
    <t>LTS İÇ37</t>
  </si>
  <si>
    <t>285/70R19.5 145/143M R227</t>
  </si>
  <si>
    <t>D11017</t>
  </si>
  <si>
    <t>BDM1</t>
  </si>
  <si>
    <t>BDR ASD</t>
  </si>
  <si>
    <t>PRO-DR1</t>
  </si>
  <si>
    <t>M729 EVO</t>
  </si>
  <si>
    <t>PRO DM3</t>
  </si>
  <si>
    <t>R DRİVE</t>
  </si>
  <si>
    <t>PRO-RR1</t>
  </si>
  <si>
    <t>R-TRAILER 001</t>
  </si>
  <si>
    <t>99V XL COMPETUS H/P</t>
  </si>
  <si>
    <t>84H RE080</t>
  </si>
  <si>
    <t>95Y XL S001 EXT</t>
  </si>
  <si>
    <t>CNT21575</t>
  </si>
  <si>
    <t>VANCO 100 CONTİNENTAL</t>
  </si>
  <si>
    <t>380/85R24</t>
  </si>
  <si>
    <t>131A8/128B AGRI1</t>
  </si>
  <si>
    <t>KRM23540</t>
  </si>
  <si>
    <t>235/40R19</t>
  </si>
  <si>
    <t>KORMORON YAZLIK</t>
  </si>
  <si>
    <t>D45102</t>
  </si>
  <si>
    <t>D45106</t>
  </si>
  <si>
    <t>D45113</t>
  </si>
  <si>
    <t>D45105</t>
  </si>
  <si>
    <t>D45108</t>
  </si>
  <si>
    <t>D45109</t>
  </si>
  <si>
    <t>D45111</t>
  </si>
  <si>
    <t>D45112</t>
  </si>
  <si>
    <t>D45114</t>
  </si>
  <si>
    <t>D56881</t>
  </si>
  <si>
    <t>YAŞAR ULU</t>
  </si>
  <si>
    <t>ATICI MICIR SAN.ve TİC. A.Ş</t>
  </si>
  <si>
    <t>afy</t>
  </si>
  <si>
    <t>96Y RE050A-RFT</t>
  </si>
  <si>
    <t>96W RE050A-RFT</t>
  </si>
  <si>
    <t>100Y XL T005</t>
  </si>
  <si>
    <t>T005 97Y XL</t>
  </si>
  <si>
    <t>95V XL T005</t>
  </si>
  <si>
    <t>110H XL COMPETUS WINTER 2</t>
  </si>
  <si>
    <t>104/102R WINTUS 2</t>
  </si>
  <si>
    <t>215/60R16C</t>
  </si>
  <si>
    <t>103/101T WINTUS 2</t>
  </si>
  <si>
    <t>96H XL LM001</t>
  </si>
  <si>
    <t>ŞENLER MERMER SAN.TİC.A.Ş.</t>
  </si>
  <si>
    <t>98Y XL TOURING 2</t>
  </si>
  <si>
    <t>98W XL T005</t>
  </si>
  <si>
    <t>94W TOURING 2</t>
  </si>
  <si>
    <t>82V LM001</t>
  </si>
  <si>
    <t>8R TR70</t>
  </si>
  <si>
    <t>D400T YOL</t>
  </si>
  <si>
    <t>91V ER300</t>
  </si>
  <si>
    <t>91H LM32</t>
  </si>
  <si>
    <t>95Y XL DRIVEWAYS SPORT</t>
  </si>
  <si>
    <t>BNK</t>
  </si>
  <si>
    <t>101V XL LM001</t>
  </si>
  <si>
    <t>205/75R16C 113/111Q WINTUS F-B-73dB</t>
  </si>
  <si>
    <t>MUSA ŞAHAN</t>
  </si>
  <si>
    <t>03 EC 137</t>
  </si>
  <si>
    <t>UĞUR DEMİREZEN</t>
  </si>
  <si>
    <t>03 UD 738</t>
  </si>
  <si>
    <t>K8</t>
  </si>
  <si>
    <t>AHMET GÜÇLÜER</t>
  </si>
  <si>
    <t>03 AG 200</t>
  </si>
  <si>
    <t>MESUT REÇİN (DERİNDERE)</t>
  </si>
  <si>
    <t>34 SP 9659</t>
  </si>
  <si>
    <t>KLEBER</t>
  </si>
  <si>
    <t>DYNAXER HP2</t>
  </si>
  <si>
    <t>315/80R22.5 154/150M M749 E-D-75dB</t>
  </si>
  <si>
    <t>EKREM ŞİMŞEK</t>
  </si>
  <si>
    <t>215/80R15 102S COMPETUS A/T F-C-73dB</t>
  </si>
  <si>
    <t>EBUZER SARI</t>
  </si>
  <si>
    <t>225/75R17.5 129/127M LS/T5500</t>
  </si>
  <si>
    <t>225/75R17.5 129/127M LS/M4000 E-C-72dB</t>
  </si>
  <si>
    <t>102/100R WINTUS 2</t>
  </si>
  <si>
    <t>D11021</t>
  </si>
  <si>
    <t>PAKSOY LOJİSTİK İNŞ.SAN.TİC.AŞ.</t>
  </si>
  <si>
    <t>EG3000 (T.I.R.)</t>
  </si>
  <si>
    <t>111T LM25-4X4</t>
  </si>
  <si>
    <t>96H LM80 EVO</t>
  </si>
  <si>
    <t>D56781</t>
  </si>
  <si>
    <t>97H XL LM001</t>
  </si>
  <si>
    <t>255/55R19</t>
  </si>
  <si>
    <t>111V XL COMPETUS WINTER 2</t>
  </si>
  <si>
    <t>97W XL TOURING 2</t>
  </si>
  <si>
    <t>14.9/13-28 6PR TR70</t>
  </si>
  <si>
    <t>235/65R16C 115/113R WINTUS E-B-73dB</t>
  </si>
  <si>
    <t>115/113R WINTUS</t>
  </si>
  <si>
    <t>LTS İÇ12</t>
  </si>
  <si>
    <t>Litsa İç</t>
  </si>
  <si>
    <t>D11102</t>
  </si>
  <si>
    <t>91H SNOWAYS 4</t>
  </si>
  <si>
    <t>82T SNOWAYS 4</t>
  </si>
  <si>
    <t>95V XL SNOWAYS 4</t>
  </si>
  <si>
    <t>106/104R DAYTON VAN WINTER</t>
  </si>
  <si>
    <t>109/107R DAYTON VAN WINTER</t>
  </si>
  <si>
    <t>D56682</t>
  </si>
  <si>
    <t>121/120R W810</t>
  </si>
  <si>
    <t>110/108R DAYTON VAN WINTER</t>
  </si>
  <si>
    <t>D500S (M+S) ön</t>
  </si>
  <si>
    <t>95H XL SNOWAYS 4</t>
  </si>
  <si>
    <t>88T SNOWAYS 4</t>
  </si>
  <si>
    <t>92V LM25</t>
  </si>
  <si>
    <t>94V XL SNOWAYS 4</t>
  </si>
  <si>
    <t>87H SNOWAYS 4</t>
  </si>
  <si>
    <t>K15</t>
  </si>
  <si>
    <t>K11</t>
  </si>
  <si>
    <t>K9</t>
  </si>
  <si>
    <t>E6</t>
  </si>
  <si>
    <t>K10</t>
  </si>
  <si>
    <t>K16</t>
  </si>
  <si>
    <t>K14</t>
  </si>
  <si>
    <t>C1</t>
  </si>
  <si>
    <t>D9</t>
  </si>
  <si>
    <t>C2</t>
  </si>
  <si>
    <t>C3</t>
  </si>
  <si>
    <t>PRO</t>
  </si>
  <si>
    <t>K13</t>
  </si>
  <si>
    <t>K12</t>
  </si>
  <si>
    <t>34 RG 4687</t>
  </si>
  <si>
    <t>SERKAN VAROL</t>
  </si>
  <si>
    <t>03 VR 441</t>
  </si>
  <si>
    <t>61561399774</t>
  </si>
  <si>
    <t>HAKAN KUNDAK</t>
  </si>
  <si>
    <t>03 EH 848</t>
  </si>
  <si>
    <t>DRİVEWAYS</t>
  </si>
  <si>
    <t>D11106</t>
  </si>
  <si>
    <t>86T DW510E</t>
  </si>
  <si>
    <t>112/110R DAYTON VAN WINTER</t>
  </si>
  <si>
    <t>98V XL SNOWAYS 4</t>
  </si>
  <si>
    <t>T005 95Y</t>
  </si>
  <si>
    <t>102/100R DAYTON VAN WINTER</t>
  </si>
  <si>
    <t>107/105R DAYTON VAN WINTER</t>
  </si>
  <si>
    <t>88H XL SNOWAYS 4</t>
  </si>
  <si>
    <t>D11105</t>
  </si>
  <si>
    <t>PROWIN ST950 STARMAXX</t>
  </si>
  <si>
    <t>101V XL SNOWAYS 4</t>
  </si>
  <si>
    <t>D11107</t>
  </si>
  <si>
    <t>86T SNOWAYS 4</t>
  </si>
  <si>
    <t>116/114R DAYTON VAN WINTER</t>
  </si>
  <si>
    <t>88T DW510E</t>
  </si>
  <si>
    <t>K17</t>
  </si>
  <si>
    <t>ECO CONTAKT</t>
  </si>
  <si>
    <t>BURAK YILMAZ (ALD OTOMOTİV)</t>
  </si>
  <si>
    <t>34 SY 3381</t>
  </si>
  <si>
    <t>03 AAJ 697</t>
  </si>
  <si>
    <t>(507) 395-8828</t>
  </si>
  <si>
    <t>KADİR OLCAR (LEASEPLAN)</t>
  </si>
  <si>
    <t xml:space="preserve">BRİDGESTONE </t>
  </si>
  <si>
    <t>03 UL 201</t>
  </si>
  <si>
    <t>SKODA</t>
  </si>
  <si>
    <t>34 BIJ 169</t>
  </si>
  <si>
    <t>185/65R15 88H</t>
  </si>
  <si>
    <t>(536) 460-7723</t>
  </si>
  <si>
    <t>CONTİ CONTAK5</t>
  </si>
  <si>
    <t xml:space="preserve">185/70R14 </t>
  </si>
  <si>
    <t>215/55R17 94V</t>
  </si>
  <si>
    <t>MURAT KANDEMİR</t>
  </si>
  <si>
    <t>25 AU 595</t>
  </si>
  <si>
    <t>EAGLE SPORT</t>
  </si>
  <si>
    <t>(538) 396-8576</t>
  </si>
  <si>
    <t>SERKAN GEDİK</t>
  </si>
  <si>
    <t>NECATİ EFE ÖZCANLAR OTO</t>
  </si>
  <si>
    <t>34 DU 8840</t>
  </si>
  <si>
    <t>EFFİCİENT GRİP</t>
  </si>
  <si>
    <t>HALİS AKSOY</t>
  </si>
  <si>
    <t>01 C 7997</t>
  </si>
  <si>
    <t>İMPETUS REWO</t>
  </si>
  <si>
    <t>03 AAD 930</t>
  </si>
  <si>
    <t>KADİR ARIK</t>
  </si>
  <si>
    <t>03 VE 474</t>
  </si>
  <si>
    <t>GRENWAYS</t>
  </si>
  <si>
    <t>(506) 979-9979</t>
  </si>
  <si>
    <t>(555) 508-9879</t>
  </si>
  <si>
    <t>34 SD 5694</t>
  </si>
  <si>
    <t>(532) 709-6773</t>
  </si>
  <si>
    <t>FORD COURİER</t>
  </si>
  <si>
    <t>(532) 634-8755</t>
  </si>
  <si>
    <t>FORD CONNEKT</t>
  </si>
  <si>
    <t>AYGÜN ÇÖREKCİOĞLU</t>
  </si>
  <si>
    <t>03 BS 222</t>
  </si>
  <si>
    <t>(505) 216-6385</t>
  </si>
  <si>
    <t>EP 150</t>
  </si>
  <si>
    <t>SOLUS KH17</t>
  </si>
  <si>
    <t>FORD CUSTOM</t>
  </si>
  <si>
    <t>GÖKHAN ELKİN</t>
  </si>
  <si>
    <t>34 BLM 367</t>
  </si>
  <si>
    <t>B1</t>
  </si>
  <si>
    <t>D56782</t>
  </si>
  <si>
    <t>115/113R DAYTON VAN WINTER</t>
  </si>
  <si>
    <t>D56797</t>
  </si>
  <si>
    <t>Ürün üretimde olmasına karşın 3 ay içerisinde karşılanamayacaktır.</t>
  </si>
  <si>
    <t>D600D YOL</t>
  </si>
  <si>
    <t>ÖMER ERTÜRK</t>
  </si>
  <si>
    <t>115/113R WINTUS 2</t>
  </si>
  <si>
    <t>AYNUR OLCAY ÜNAL</t>
  </si>
  <si>
    <t>03 BL 513</t>
  </si>
  <si>
    <t>(505) 646-2721</t>
  </si>
  <si>
    <t>MURAT ÖNER (DEMMER)</t>
  </si>
  <si>
    <t>03 ZA 360</t>
  </si>
  <si>
    <t>(543) 247-6998</t>
  </si>
  <si>
    <t>ÖZER ERYEŞİL</t>
  </si>
  <si>
    <t>03 AAG 944</t>
  </si>
  <si>
    <t>HYUNDAİ ELENTRA</t>
  </si>
  <si>
    <t>225/45R17 91W</t>
  </si>
  <si>
    <t>FAİK DERE</t>
  </si>
  <si>
    <t>03 BB 637</t>
  </si>
  <si>
    <t>1 Ad. Yazlık</t>
  </si>
  <si>
    <t>(543) 711-9062</t>
  </si>
  <si>
    <t>NEBİ KOL</t>
  </si>
  <si>
    <t>GREANVAYS</t>
  </si>
  <si>
    <t>(532) 213-3677</t>
  </si>
  <si>
    <t>ELİF YURDUNUSEVEN</t>
  </si>
  <si>
    <t>03 EY 173</t>
  </si>
  <si>
    <t>MERCEDES GLA 200</t>
  </si>
  <si>
    <t>CDRİVE2 ZPS</t>
  </si>
  <si>
    <t>235/50R18 97V</t>
  </si>
  <si>
    <t>(542) 543-5343</t>
  </si>
  <si>
    <t>B2</t>
  </si>
  <si>
    <t>ALİ TURAN</t>
  </si>
  <si>
    <t>03 DR 561</t>
  </si>
  <si>
    <t>34 AIU 340</t>
  </si>
  <si>
    <t>MUSTAFA BABAYİĞİT (TEB ARVAL)</t>
  </si>
  <si>
    <t>34 AAH 536</t>
  </si>
  <si>
    <t>(538) 635-4550</t>
  </si>
  <si>
    <t>KÜBRA BİLENSOY</t>
  </si>
  <si>
    <t>32 DK 730</t>
  </si>
  <si>
    <t>CONTİ PREMİUM CONTACT 2</t>
  </si>
  <si>
    <t>(554) 564-7832</t>
  </si>
  <si>
    <t>03 AL 641</t>
  </si>
  <si>
    <t>HANKOK</t>
  </si>
  <si>
    <t>BOTEK ELEKTRİK</t>
  </si>
  <si>
    <t>34 BHT 301</t>
  </si>
  <si>
    <t>KİA RİO</t>
  </si>
  <si>
    <t>NURİ YEŞİLÇAY (ESKAR-BİRLAS)</t>
  </si>
  <si>
    <t>34 BDM 838</t>
  </si>
  <si>
    <t xml:space="preserve">SITKI KANDIR </t>
  </si>
  <si>
    <t>34 BOZ 751</t>
  </si>
  <si>
    <t>34 SY 8777</t>
  </si>
  <si>
    <t>34 PF 9258</t>
  </si>
  <si>
    <t>LASSA-GOODYEAR</t>
  </si>
  <si>
    <t>TEMMER (HEDEF FİLO)</t>
  </si>
  <si>
    <t>34 BNE 063</t>
  </si>
  <si>
    <t>(533) 260-4884</t>
  </si>
  <si>
    <t>MEHMET KOÇYİĞİT</t>
  </si>
  <si>
    <t>03 RG 740</t>
  </si>
  <si>
    <t>(542) 503-1347</t>
  </si>
  <si>
    <t>COMPETUS HL</t>
  </si>
  <si>
    <t>34 BJE 392</t>
  </si>
  <si>
    <t>GT3</t>
  </si>
  <si>
    <t>MUSTAFA HANÇER (BİRLAS OTO)</t>
  </si>
  <si>
    <t>34 BMM 687</t>
  </si>
  <si>
    <t>34 BMM 607</t>
  </si>
  <si>
    <t>ÖNDER TÜRK (ALTUR FİLO)</t>
  </si>
  <si>
    <t>34 SJ 327</t>
  </si>
  <si>
    <t>(553) 939-3663</t>
  </si>
  <si>
    <t>34 BJS 582</t>
  </si>
  <si>
    <t>MEHMET BERKAY</t>
  </si>
  <si>
    <t>03 AAG 864</t>
  </si>
  <si>
    <t xml:space="preserve">FİAT FİORİNO </t>
  </si>
  <si>
    <t xml:space="preserve">ENERGY SAVER </t>
  </si>
  <si>
    <t xml:space="preserve">185/65R15 92T </t>
  </si>
  <si>
    <t>34 BBZ 560</t>
  </si>
  <si>
    <t>(530) 940-3747</t>
  </si>
  <si>
    <t>(505) 253-4837</t>
  </si>
  <si>
    <t>34 BDK 116</t>
  </si>
  <si>
    <t>(549) 200-1343</t>
  </si>
  <si>
    <t>LEYLA ÖZTÜRK</t>
  </si>
  <si>
    <t>07 EAZ 51</t>
  </si>
  <si>
    <t>GRENVAYS</t>
  </si>
  <si>
    <t>FATİH SİPAHİOĞLU</t>
  </si>
  <si>
    <t>03 BA 746</t>
  </si>
  <si>
    <t>YAVUZ OSMAN ELİTOK</t>
  </si>
  <si>
    <t>34 BDF 762</t>
  </si>
  <si>
    <t>205/55r16</t>
  </si>
  <si>
    <t>İHSAN İÇYER</t>
  </si>
  <si>
    <t>03 VZ 375</t>
  </si>
  <si>
    <t>(505) 469-4713</t>
  </si>
  <si>
    <t>205/60R16 92V</t>
  </si>
  <si>
    <t>(507) 762-3366</t>
  </si>
  <si>
    <t>ZAFER GÜL</t>
  </si>
  <si>
    <t>05 DR 051</t>
  </si>
  <si>
    <t>64 BD 801</t>
  </si>
  <si>
    <t>WOLKSVAGEN TİGUAN</t>
  </si>
  <si>
    <t>26821292158</t>
  </si>
  <si>
    <t>NECATİ YILMAZ (HEDEF FİLO)</t>
  </si>
  <si>
    <t>34 BMP 574</t>
  </si>
  <si>
    <t>12328239246</t>
  </si>
  <si>
    <t>HASAN YAMANER (ALD FİLO)</t>
  </si>
  <si>
    <t>34 BKG 483</t>
  </si>
  <si>
    <t>C.ECO CONTACKT 5</t>
  </si>
  <si>
    <t>VELOX SPOPT</t>
  </si>
  <si>
    <t>(549) 303-2003</t>
  </si>
  <si>
    <t>MUSTAFA MEVLÜT AÇIKGÖZ (MİRSAN OTO)</t>
  </si>
  <si>
    <t>34 ABA 420</t>
  </si>
  <si>
    <t>SPORT BLU</t>
  </si>
  <si>
    <t>1 Yaralı</t>
  </si>
  <si>
    <t>1 tanesi yaralı</t>
  </si>
  <si>
    <t>88H SNOWAYS 4</t>
  </si>
  <si>
    <t>97H XL SNOWAYS 4</t>
  </si>
  <si>
    <t>D11108</t>
  </si>
  <si>
    <t>185/65R15 92T XL SNOWAYS 3 F-E-70dB</t>
  </si>
  <si>
    <t>LİMON ERDAĞ</t>
  </si>
  <si>
    <t>91H DW510E</t>
  </si>
  <si>
    <t>110R DMV2</t>
  </si>
  <si>
    <t>LTS İÇ28</t>
  </si>
  <si>
    <t>TR178 LİTSA</t>
  </si>
  <si>
    <t>205/65R16C 107/1005R WINTUS 2E-C-75dB</t>
  </si>
  <si>
    <t>R168</t>
  </si>
  <si>
    <t>AA100101</t>
  </si>
  <si>
    <t>OTOPRATİK AKÜ</t>
  </si>
  <si>
    <t>AA100102</t>
  </si>
  <si>
    <t>AA100103</t>
  </si>
  <si>
    <t>AA100104</t>
  </si>
  <si>
    <t>12x115</t>
  </si>
  <si>
    <t>AA100105</t>
  </si>
  <si>
    <t>AA100106</t>
  </si>
  <si>
    <t>AA100107</t>
  </si>
  <si>
    <t>12x225</t>
  </si>
  <si>
    <t>MRS-2144413</t>
  </si>
  <si>
    <t>KRD50  150/150K  M+S</t>
  </si>
  <si>
    <t>MTL020ST72T</t>
  </si>
  <si>
    <t>TAKSİ</t>
  </si>
  <si>
    <t>NURSU TİCARET TESİSAT VE İNŞ.MAL.TAAH.HARF.YUNUS TAKTAK</t>
  </si>
  <si>
    <t xml:space="preserve">HÜSEYİN YALÇINKAYA  </t>
  </si>
  <si>
    <t>MAXIWAYS 100S (SFM)</t>
  </si>
  <si>
    <t>HASBİ BAĞ</t>
  </si>
  <si>
    <t>99H COMPETUS WINTER 2</t>
  </si>
  <si>
    <t>GÜLER SERVİ</t>
  </si>
  <si>
    <t>34 RT 3732</t>
  </si>
  <si>
    <t>ÖDEMESİNİ KENDİ YAPTI</t>
  </si>
  <si>
    <t>ALİ KILINÇARSLAN (DERİNDERE)</t>
  </si>
  <si>
    <t>35 KH 2671</t>
  </si>
  <si>
    <t>(505) 383-5927</t>
  </si>
  <si>
    <t>03 AR 672</t>
  </si>
  <si>
    <t>(532) 521-5434</t>
  </si>
  <si>
    <t>OSMAN BENTLER</t>
  </si>
  <si>
    <t>34 SJ 1947</t>
  </si>
  <si>
    <t>(533) 292-2453</t>
  </si>
  <si>
    <t>34 SY 3137</t>
  </si>
  <si>
    <t>HİCAZİ ÜYÜMEZ (YÖRKAN)</t>
  </si>
  <si>
    <t>34 VT 6965</t>
  </si>
  <si>
    <t>(532) 583-0545</t>
  </si>
  <si>
    <t>ÖZERBAN (HEDEF FİLO)</t>
  </si>
  <si>
    <t>34 BJE 519</t>
  </si>
  <si>
    <t>185/65r15</t>
  </si>
  <si>
    <t>34 AOB 221</t>
  </si>
  <si>
    <t>İKBAL AKARYAKIT (HEDEF FİLO)</t>
  </si>
  <si>
    <t>34 BCB 518</t>
  </si>
  <si>
    <t>(535) 213-9138</t>
  </si>
  <si>
    <t>34 BCB 528</t>
  </si>
  <si>
    <t>MUSTAFA MAZLUM</t>
  </si>
  <si>
    <t>RE 050</t>
  </si>
  <si>
    <t>(532) 156-9267</t>
  </si>
  <si>
    <t>245/45R19 98W</t>
  </si>
  <si>
    <t>(532) 066-0084</t>
  </si>
  <si>
    <t>34 KB 7236</t>
  </si>
  <si>
    <t>SERHAT MÜSEVİTOĞLU MİRSAN</t>
  </si>
  <si>
    <t>34 PR 5901</t>
  </si>
  <si>
    <t>(532) 210-9421</t>
  </si>
  <si>
    <t>PRİMACY HP</t>
  </si>
  <si>
    <t>(532) 270-1146</t>
  </si>
  <si>
    <t>DRİVEVAYS</t>
  </si>
  <si>
    <t>GOOTYEAR</t>
  </si>
  <si>
    <t>(533) 593-1031</t>
  </si>
  <si>
    <t>03 VL 777</t>
  </si>
  <si>
    <t>EFFİCİENT GRIP</t>
  </si>
  <si>
    <t>(505) 691-0387</t>
  </si>
  <si>
    <t>VOLKSVAGEN POLO</t>
  </si>
  <si>
    <t>MAZHAR ERSÖZ</t>
  </si>
  <si>
    <t>06 FU 9996</t>
  </si>
  <si>
    <t>GODYEAR İMPREAL</t>
  </si>
  <si>
    <t>EFFİCENT RADİAL</t>
  </si>
  <si>
    <t>1014-1115</t>
  </si>
  <si>
    <t>(532) 625-8844</t>
  </si>
  <si>
    <t>AHMET TOSUN</t>
  </si>
  <si>
    <t>03 UP 984</t>
  </si>
  <si>
    <t>(505) 217-6741</t>
  </si>
  <si>
    <t>ÖZERBAND (HEDEF FİLO)</t>
  </si>
  <si>
    <t>34 AOB 247</t>
  </si>
  <si>
    <t>(505) 826-0567</t>
  </si>
  <si>
    <t>(542) 514-3307</t>
  </si>
  <si>
    <t>BRİDGESTONE + LASSA</t>
  </si>
  <si>
    <t>DURAVİS R410+ GREENWAYS</t>
  </si>
  <si>
    <t>0918-1017</t>
  </si>
  <si>
    <t>(544) 343-0268</t>
  </si>
  <si>
    <t>34 AKC 699</t>
  </si>
  <si>
    <t>(544) 223-1017</t>
  </si>
  <si>
    <t>(555) 495-0397</t>
  </si>
  <si>
    <t>(543) 464-6008</t>
  </si>
  <si>
    <t>MERCAN YÜKSEL (AUTOLAND)</t>
  </si>
  <si>
    <t>03 AAD 545</t>
  </si>
  <si>
    <t>(506) 790-9115</t>
  </si>
  <si>
    <t>03 AAJ 288</t>
  </si>
  <si>
    <t>AYTUNÇ KAYA (İNTERCTY)</t>
  </si>
  <si>
    <t>34 SJ 1979</t>
  </si>
  <si>
    <t>03 DR245</t>
  </si>
  <si>
    <t>BEDİR SALA</t>
  </si>
  <si>
    <t>16 KOA 34</t>
  </si>
  <si>
    <t>İBRAHİM EROL</t>
  </si>
  <si>
    <t>06 EY 1873</t>
  </si>
  <si>
    <t>FALKEN</t>
  </si>
  <si>
    <t>SİNAN ERÇOLAK</t>
  </si>
  <si>
    <t>03 AAH 718</t>
  </si>
  <si>
    <t>(535) 258-2050</t>
  </si>
  <si>
    <t>DURA GRİP</t>
  </si>
  <si>
    <t>(505) 905-8214</t>
  </si>
  <si>
    <t>(532) 440-2685</t>
  </si>
  <si>
    <t>(543) 416-9710</t>
  </si>
  <si>
    <t>VOLKSWAGEN AMAROK</t>
  </si>
  <si>
    <t>(507) 736-1595</t>
  </si>
  <si>
    <t>195/65R15 95H XL</t>
  </si>
  <si>
    <t>SENCER OKUTAN (YÖRKAN)</t>
  </si>
  <si>
    <t>34 BIH 897</t>
  </si>
  <si>
    <t>(53) 601-3935</t>
  </si>
  <si>
    <t>YUNUS ACAR</t>
  </si>
  <si>
    <t>06 FN 5026</t>
  </si>
  <si>
    <t>(507) 153-0613</t>
  </si>
  <si>
    <t>(533) 722-5259</t>
  </si>
  <si>
    <t>(532) 676-9911</t>
  </si>
  <si>
    <t>ZEKERİYA COŞKUN (BİRLAS)</t>
  </si>
  <si>
    <t>34 PD 3582</t>
  </si>
  <si>
    <t>(555) 485-0766</t>
  </si>
  <si>
    <t>34 PY 0571</t>
  </si>
  <si>
    <t>03 EE 625</t>
  </si>
  <si>
    <t>TAMER ÖZPINAR</t>
  </si>
  <si>
    <t>03 YA 143</t>
  </si>
  <si>
    <t>ECOCONTAKT 5</t>
  </si>
  <si>
    <t>(505) 346-8070</t>
  </si>
  <si>
    <t>SCORPİON</t>
  </si>
  <si>
    <t>03 EK 450</t>
  </si>
  <si>
    <t>(549) 229-2949</t>
  </si>
  <si>
    <t>LATİTUDE SPORT</t>
  </si>
  <si>
    <t>235/65R17 104V</t>
  </si>
  <si>
    <t>3214(1)-4414(3)</t>
  </si>
  <si>
    <t>(532) 565-2744</t>
  </si>
  <si>
    <t>BİLAL BENEK (HEDEF FİLO)</t>
  </si>
  <si>
    <t>34 LP 8252</t>
  </si>
  <si>
    <t>FATİH AÇIK</t>
  </si>
  <si>
    <t>03 AJ 803</t>
  </si>
  <si>
    <t>(506) 661-0412</t>
  </si>
  <si>
    <t>(506) 273-8260</t>
  </si>
  <si>
    <t>VENTUS S1 EVO2</t>
  </si>
  <si>
    <t>(533) 366-6724</t>
  </si>
  <si>
    <t>(505) 399-6372</t>
  </si>
  <si>
    <t>HAKAN AKÇAY</t>
  </si>
  <si>
    <t>34 BOB 293</t>
  </si>
  <si>
    <t>(505) 874-6608</t>
  </si>
  <si>
    <t>KORMORON</t>
  </si>
  <si>
    <t>RUNPRO</t>
  </si>
  <si>
    <t>(532) 352-0211</t>
  </si>
  <si>
    <t>03 UU 805</t>
  </si>
  <si>
    <t>OPEL MOKKA</t>
  </si>
  <si>
    <t>(506) 562-2652</t>
  </si>
  <si>
    <t>ELİF AYNALI</t>
  </si>
  <si>
    <t>07 ARR 87</t>
  </si>
  <si>
    <t>ENERGY</t>
  </si>
  <si>
    <t>(534) 727-4781</t>
  </si>
  <si>
    <t>MURAT KARPUZ</t>
  </si>
  <si>
    <t>03 AB 029</t>
  </si>
  <si>
    <t>MAZHAR ÜNAL</t>
  </si>
  <si>
    <t>06 BDD 397</t>
  </si>
  <si>
    <t>UMUT ÖZKAN</t>
  </si>
  <si>
    <t>03 AC 510</t>
  </si>
  <si>
    <t>VOLSWOGAN PASSAT</t>
  </si>
  <si>
    <t>MUHİTTİN BAŞER</t>
  </si>
  <si>
    <t>03 UT 411</t>
  </si>
  <si>
    <t>GÖNGÖR SARIGÜL</t>
  </si>
  <si>
    <t>03 F 0325</t>
  </si>
  <si>
    <t>İMPERİON PT515</t>
  </si>
  <si>
    <t>(543) 710-9158</t>
  </si>
  <si>
    <t>(505) 254-8195</t>
  </si>
  <si>
    <t>(532) 771-4384</t>
  </si>
  <si>
    <t>(530) 171-5730</t>
  </si>
  <si>
    <t>İLKER KIZIK (HEDEF FİLO)</t>
  </si>
  <si>
    <t>34 BFU 292</t>
  </si>
  <si>
    <t>(533) 390-4569</t>
  </si>
  <si>
    <t>34 SK 6907</t>
  </si>
  <si>
    <t>C.CONTACKT 5</t>
  </si>
  <si>
    <t>ULVİYE ŞİRZAD</t>
  </si>
  <si>
    <t>03 MA 057</t>
  </si>
  <si>
    <t>SKODA KODİAQ</t>
  </si>
  <si>
    <t>(533) 383-1655</t>
  </si>
  <si>
    <t>SOLL RFT</t>
  </si>
  <si>
    <t>(542) 790-5613</t>
  </si>
  <si>
    <t>(541) 898-2872</t>
  </si>
  <si>
    <t>(549) 807-7749</t>
  </si>
  <si>
    <t>BÜŞRA DEMİR (LEASEPLAN)</t>
  </si>
  <si>
    <t>34 RG 4702</t>
  </si>
  <si>
    <t>YÜNTAŞ A.Ş</t>
  </si>
  <si>
    <t>(507) 602-4201</t>
  </si>
  <si>
    <t>205/55R16 94V</t>
  </si>
  <si>
    <t>34 NR 7284</t>
  </si>
  <si>
    <t>DAİCA LOGGY</t>
  </si>
  <si>
    <t>EMEL YILMAZ</t>
  </si>
  <si>
    <t>48 BP 648</t>
  </si>
  <si>
    <t>UPS HIZLI KARGO TAŞIMACILIK (ALD OTO)</t>
  </si>
  <si>
    <t>34 BNV 732</t>
  </si>
  <si>
    <t>ÖZEN KENEZ (HEDEF FİLO)</t>
  </si>
  <si>
    <t>34 BIL 208</t>
  </si>
  <si>
    <t>(532) 387-4184</t>
  </si>
  <si>
    <t>(544) 423-8534</t>
  </si>
  <si>
    <t>(532) 747-0574</t>
  </si>
  <si>
    <t>BANTAŞ GÜVENLİK</t>
  </si>
  <si>
    <t>34 JD 9569</t>
  </si>
  <si>
    <t>34 SY 9113</t>
  </si>
  <si>
    <t>34 RB 2496</t>
  </si>
  <si>
    <t>Ürün üretimde olmasına karşın 3 ay içerisinde karşılanamayacaktır</t>
  </si>
  <si>
    <t>315/80R22.5 R-DRİVE 001 BANDAG</t>
  </si>
  <si>
    <t>95V XL LM32</t>
  </si>
  <si>
    <t>D56681</t>
  </si>
  <si>
    <t>D500S YOL</t>
  </si>
  <si>
    <t>340/85R28</t>
  </si>
  <si>
    <t>127A8/124B (13.6R28) AGRI1</t>
  </si>
  <si>
    <t>*2 VLTS E4 E2A TO</t>
  </si>
  <si>
    <t>104T XL H/T689</t>
  </si>
  <si>
    <t>KJ550169</t>
  </si>
  <si>
    <t>ISUZU 6 BİJON 3.5 TON</t>
  </si>
  <si>
    <t>140/55-9</t>
  </si>
  <si>
    <t>PREMIUM LINE 4.00 STD NM SOLID</t>
  </si>
  <si>
    <t>285/65R16C</t>
  </si>
  <si>
    <t>131R W810</t>
  </si>
  <si>
    <t>385/65R22.5 160K (158L) R164</t>
  </si>
  <si>
    <t>91V  ER33</t>
  </si>
  <si>
    <t>4x5</t>
  </si>
  <si>
    <t>109T XL COMPETUS WINTER 2</t>
  </si>
  <si>
    <t>AFYONKARAHİSAR E TİPİ KAPALI CEZA İNFAZ KURUMU</t>
  </si>
  <si>
    <t>STR90250</t>
  </si>
  <si>
    <t>EG320D</t>
  </si>
  <si>
    <t>87H ER300</t>
  </si>
  <si>
    <t>100Y XL DRIVEGUARD RFT</t>
  </si>
  <si>
    <t>385/65R22.5 160K EG500T AS C-D-72dB</t>
  </si>
  <si>
    <t>HÜSEYİN ÖZDEMİR</t>
  </si>
  <si>
    <t>AA100108</t>
  </si>
  <si>
    <t>ÖZKA3123</t>
  </si>
  <si>
    <t>ÖZKA3233</t>
  </si>
  <si>
    <t>ÖZKA3473</t>
  </si>
  <si>
    <t>ÖZKA4365</t>
  </si>
  <si>
    <t>ÖZKA4386</t>
  </si>
  <si>
    <t>ÖZKA4425</t>
  </si>
  <si>
    <t>ÖZKA5223</t>
  </si>
  <si>
    <t>ÖZKA5233</t>
  </si>
  <si>
    <t>8PR KNK50</t>
  </si>
  <si>
    <t>8PR KNK33</t>
  </si>
  <si>
    <t>ÖZKA4376</t>
  </si>
  <si>
    <t>12PR KNK25 (RÖMORK)</t>
  </si>
  <si>
    <t>ÖZKA6166</t>
  </si>
  <si>
    <t>İL SAĞLIK MÜDÜRLÜĞÜ</t>
  </si>
  <si>
    <t>ÖZKA5123</t>
  </si>
  <si>
    <t>8PR KNK 50</t>
  </si>
  <si>
    <t>ÖZKA5313</t>
  </si>
  <si>
    <t>ÖZKA5613</t>
  </si>
  <si>
    <t>ÖZKA6277</t>
  </si>
  <si>
    <t>16.0/70-20</t>
  </si>
  <si>
    <t>16PR TL IND80</t>
  </si>
  <si>
    <t>ÖZKA6616</t>
  </si>
  <si>
    <t>14PR TL IND80</t>
  </si>
  <si>
    <t>14PR TL IND88</t>
  </si>
  <si>
    <t>9.00-16C</t>
  </si>
  <si>
    <t>ÖZKA2425</t>
  </si>
  <si>
    <t>ÖZKA2405</t>
  </si>
  <si>
    <t>ÖZKA5113</t>
  </si>
  <si>
    <t>ÖZKA5323</t>
  </si>
  <si>
    <t>ÖZKA6516</t>
  </si>
  <si>
    <t>14PR IND80</t>
  </si>
  <si>
    <t>14PR KNK 26</t>
  </si>
  <si>
    <t>ÖZKAR4320</t>
  </si>
  <si>
    <t>AGRI10 RADYAL</t>
  </si>
  <si>
    <t>12PR KNK20 KAMYONET ÖN</t>
  </si>
  <si>
    <t>KNK 25 KAMYONET ÇEKER 12PR</t>
  </si>
  <si>
    <t>12PR TL KNK48 RÖMORK</t>
  </si>
  <si>
    <t>14PR TL KNK48 RÖMORK</t>
  </si>
  <si>
    <t>8PR KNK50 TRAKTÖR ARKA DESENLİ</t>
  </si>
  <si>
    <t>ÖZKAR4280</t>
  </si>
  <si>
    <t>ÖZKAR4340</t>
  </si>
  <si>
    <t>ÖZKAR2210</t>
  </si>
  <si>
    <t>210/95R32</t>
  </si>
  <si>
    <t>ÖZKAR4420</t>
  </si>
  <si>
    <t>ÖZKAR8420</t>
  </si>
  <si>
    <t>ÖZKAR4210</t>
  </si>
  <si>
    <t>210/95R44</t>
  </si>
  <si>
    <t>ÖZKA5304</t>
  </si>
  <si>
    <t>10 PR KNK50</t>
  </si>
  <si>
    <t>LT</t>
  </si>
  <si>
    <t>EREN KAHYA</t>
  </si>
  <si>
    <t>12x240</t>
  </si>
  <si>
    <t>İleri tarihli teslimat</t>
  </si>
  <si>
    <t>Ürün 1 ay sonra karşılanması planlanmaktadır.</t>
  </si>
  <si>
    <t>97H LM001 RFT</t>
  </si>
  <si>
    <t>ÖZKA4445</t>
  </si>
  <si>
    <t>12PR KNK28 (RÖMORK)</t>
  </si>
  <si>
    <t>ÖZKA3542</t>
  </si>
  <si>
    <t>6PR KNK33</t>
  </si>
  <si>
    <t>PUMA İÇ 066</t>
  </si>
  <si>
    <t>4.00/4.50-12</t>
  </si>
  <si>
    <t>PUMA İÇ 056</t>
  </si>
  <si>
    <t>PUMA İÇ 065</t>
  </si>
  <si>
    <t>3.50-15</t>
  </si>
  <si>
    <t>SLCK INWELLS</t>
  </si>
  <si>
    <t>PTL20580</t>
  </si>
  <si>
    <t>CEBECİ  AKARYAKIT MADEN İNŞ.MALZ.NAK.SAN.VE.TİC.LTD.ŞTİ</t>
  </si>
  <si>
    <t>W671 PETLAS</t>
  </si>
  <si>
    <t>88V XL GREENWAYS</t>
  </si>
  <si>
    <t>Litsa TR75</t>
  </si>
  <si>
    <t>MURAT CAN NAKLİYAT MUSTAFA DURSUN</t>
  </si>
  <si>
    <t>8R TR68</t>
  </si>
  <si>
    <t>8PR TR68</t>
  </si>
  <si>
    <t>380/85R28</t>
  </si>
  <si>
    <t>133A8/130B (14.9R28) AGRI1</t>
  </si>
  <si>
    <t>320/85R28</t>
  </si>
  <si>
    <t>124A8/121B AGRI1</t>
  </si>
  <si>
    <t>165/80R13 83T TOURİNG</t>
  </si>
  <si>
    <t>AHMET KAPLAN</t>
  </si>
  <si>
    <t>TBR</t>
  </si>
  <si>
    <t>LTS İÇ01</t>
  </si>
  <si>
    <t>JS LİTSA</t>
  </si>
  <si>
    <t>LTS İÇ67</t>
  </si>
  <si>
    <t>6,50-10</t>
  </si>
  <si>
    <t>LTS İÇ71</t>
  </si>
  <si>
    <t>28X9-15 (8.15-15)</t>
  </si>
  <si>
    <t>LTS İÇ42</t>
  </si>
  <si>
    <t>14.9/16.9-30</t>
  </si>
  <si>
    <t>LTS İÇ43</t>
  </si>
  <si>
    <t>Ltsa</t>
  </si>
  <si>
    <t>Litsa TR218</t>
  </si>
  <si>
    <t>   700</t>
  </si>
  <si>
    <t>420/85R30</t>
  </si>
  <si>
    <t>140A8/137B (16.9R30) AGRI1</t>
  </si>
  <si>
    <t>460/85R30</t>
  </si>
  <si>
    <t>145A8/142B (18.4R30) AGRI1</t>
  </si>
  <si>
    <t>380/85R38</t>
  </si>
  <si>
    <t>139A8/136B (14.9R38) AGRI1</t>
  </si>
  <si>
    <t>460/85R38</t>
  </si>
  <si>
    <t>149A8/146B (18.4R38) AGRI1</t>
  </si>
  <si>
    <t>113/111Q TRANSWAY A/T</t>
  </si>
  <si>
    <t>   500</t>
  </si>
  <si>
    <t>315/70R22.5 152/148M ENERGIA 320D</t>
  </si>
  <si>
    <t>315/70R22.5 152M154L TL R249ECO (M+S)</t>
  </si>
  <si>
    <t>110V COMPETUS H/P2</t>
  </si>
  <si>
    <t>112/110R TRANSWAY A/T</t>
  </si>
  <si>
    <t>116/114Q TRANSWAY A/T</t>
  </si>
  <si>
    <t>FATİH ÖZLÜ (YÖRKAN LASTİK)</t>
  </si>
  <si>
    <t>34 BKV 769</t>
  </si>
  <si>
    <t>24286111410</t>
  </si>
  <si>
    <t>MAHMUT KÜÇÜKAKSOY (HEDEF FİLO)</t>
  </si>
  <si>
    <t>34 LP 9702</t>
  </si>
  <si>
    <t>12031492822</t>
  </si>
  <si>
    <t>34 LP 9574</t>
  </si>
  <si>
    <t>03 AAD 099</t>
  </si>
  <si>
    <t>PEUGEOT PARTNER TEPE</t>
  </si>
  <si>
    <t xml:space="preserve">195/65R15 95H  </t>
  </si>
  <si>
    <t>SERBAN BELEDİYESİ</t>
  </si>
  <si>
    <t>03 RF 033</t>
  </si>
  <si>
    <t>RENAULT LAGUNA</t>
  </si>
  <si>
    <t>1620050578</t>
  </si>
  <si>
    <t>03 BB 555</t>
  </si>
  <si>
    <t>44440644684</t>
  </si>
  <si>
    <t>TURGAY YILDIZKAYA</t>
  </si>
  <si>
    <t>03 VS 547</t>
  </si>
  <si>
    <t>GÖKHAN ŞAHİNTEPE</t>
  </si>
  <si>
    <t>03 EA 200</t>
  </si>
  <si>
    <t>03 VA 227</t>
  </si>
  <si>
    <t xml:space="preserve">235/65R16  </t>
  </si>
  <si>
    <t>SUAT GÖÇMEN İL ÖZEL İDARESİ</t>
  </si>
  <si>
    <t>03 DS 001</t>
  </si>
  <si>
    <t>SKODA SUPER B</t>
  </si>
  <si>
    <t>22666151032</t>
  </si>
  <si>
    <t>METİN DÜZER</t>
  </si>
  <si>
    <t>03 BK 187</t>
  </si>
  <si>
    <t>CİTROEN C ELYSEE</t>
  </si>
  <si>
    <t>18799277336</t>
  </si>
  <si>
    <t>03 VZ 122</t>
  </si>
  <si>
    <t>TOYOTA YARİS</t>
  </si>
  <si>
    <t>15589388210</t>
  </si>
  <si>
    <t>NBLUE HD</t>
  </si>
  <si>
    <t>EBRULE EYŞAN</t>
  </si>
  <si>
    <t>03 EZ 261</t>
  </si>
  <si>
    <t>56320466316</t>
  </si>
  <si>
    <t>ÖZGÜR SANCI TEB. AFYON (YOLLAS)</t>
  </si>
  <si>
    <t>34 BJB 771</t>
  </si>
  <si>
    <t>205/50R17 93V</t>
  </si>
  <si>
    <t>NEVZAT BAYRAM</t>
  </si>
  <si>
    <t>03 UU 190</t>
  </si>
  <si>
    <t>ZAFER BÜYÜKER</t>
  </si>
  <si>
    <t>03 AZ 067</t>
  </si>
  <si>
    <t>(532) 457-4978</t>
  </si>
  <si>
    <t>İKBAL ŞEKERLEME (HEDEF FİLO)</t>
  </si>
  <si>
    <t>34 BAS 181</t>
  </si>
  <si>
    <t>SERDAR ÇALIŞKAN (YOLLAS)</t>
  </si>
  <si>
    <t>34 BNP 854</t>
  </si>
  <si>
    <t>19156269346</t>
  </si>
  <si>
    <t>BEYTULLAH YALMAN</t>
  </si>
  <si>
    <t>03 BM 291</t>
  </si>
  <si>
    <t>FİAT BRAVA</t>
  </si>
  <si>
    <t>YAHYA BOZAĞACI MİRSAN OTO</t>
  </si>
  <si>
    <t>34 PR 6335</t>
  </si>
  <si>
    <t>CONTİSPORTCONTACT 5</t>
  </si>
  <si>
    <t xml:space="preserve">245/45R19 98 W </t>
  </si>
  <si>
    <t>(543) 632-4685</t>
  </si>
  <si>
    <t>34 PN 2451</t>
  </si>
  <si>
    <t>RENAUL SYMBOL</t>
  </si>
  <si>
    <t>Derindereye faturalanıyor</t>
  </si>
  <si>
    <t>NECİP MENGÜL</t>
  </si>
  <si>
    <t>03 DR 136</t>
  </si>
  <si>
    <t>235/55R17 99V</t>
  </si>
  <si>
    <t>ALİ RAGIP UZUN</t>
  </si>
  <si>
    <t>34 SOR 13</t>
  </si>
  <si>
    <t>(533) 351-3143</t>
  </si>
  <si>
    <t>188+A650:N65177263732</t>
  </si>
  <si>
    <t>GÖZDEM ARIKBAŞI</t>
  </si>
  <si>
    <t>06 GA 7032</t>
  </si>
  <si>
    <t>33286810810</t>
  </si>
  <si>
    <t>SERKAN ALKAN (BİRLAS)</t>
  </si>
  <si>
    <t>34 ST 8349</t>
  </si>
  <si>
    <t>ÇIĞIR OĞUZ</t>
  </si>
  <si>
    <t>03 AAS 583</t>
  </si>
  <si>
    <t>UĞUR DEMİREZEN MİRSAN OTO</t>
  </si>
  <si>
    <t>34 PR 6334</t>
  </si>
  <si>
    <t>(530) 613-0997</t>
  </si>
  <si>
    <t>MUHİTTİN ÖZAŞKIN</t>
  </si>
  <si>
    <t>03 BS 075</t>
  </si>
  <si>
    <t>ADAÇAL MİN.DERİNDERE</t>
  </si>
  <si>
    <t>34 AAY 807</t>
  </si>
  <si>
    <t>VOLSWOGEN</t>
  </si>
  <si>
    <t>(532) 422-8433</t>
  </si>
  <si>
    <t>(533) 503-4277</t>
  </si>
  <si>
    <t>LASSA-HANKOK</t>
  </si>
  <si>
    <t>GRENWAYS-OPTİMA</t>
  </si>
  <si>
    <t>1717/0806</t>
  </si>
  <si>
    <t>İHSAN KADIOĞLU</t>
  </si>
  <si>
    <t>ÇETİN BARLAS</t>
  </si>
  <si>
    <t>34 VH 8629</t>
  </si>
  <si>
    <t>AHMET METE (MULTİNET ÖZCANLAR)</t>
  </si>
  <si>
    <t>34 BOC 690</t>
  </si>
  <si>
    <t>TEMMER (DERİNDERE)</t>
  </si>
  <si>
    <t>34 BGE 837</t>
  </si>
  <si>
    <t>EMRE KURAY NAZLIGÜL UNLU M.</t>
  </si>
  <si>
    <t>03 EK 579</t>
  </si>
  <si>
    <t>CİTRİOEN BERLİNGO</t>
  </si>
  <si>
    <t>MUMCU GENEL DAĞITIM</t>
  </si>
  <si>
    <t>34 SZ 9653</t>
  </si>
  <si>
    <t>BARUM</t>
  </si>
  <si>
    <t>BRAVURİS 3</t>
  </si>
  <si>
    <t>(532) 722-9982</t>
  </si>
  <si>
    <t>NURULLAH SALIK</t>
  </si>
  <si>
    <t>34 COV 40</t>
  </si>
  <si>
    <t>03 DE 544</t>
  </si>
  <si>
    <t>İREM GÖRGÜLÜ</t>
  </si>
  <si>
    <t>03 VA 381</t>
  </si>
  <si>
    <t>MEHMET KAHRAMAN</t>
  </si>
  <si>
    <t>03 SA 544</t>
  </si>
  <si>
    <t>İBRAHİM GÜRCAN</t>
  </si>
  <si>
    <t>03 BN 844</t>
  </si>
  <si>
    <t>SERKAN KOYUNCU</t>
  </si>
  <si>
    <t>26 TS 216</t>
  </si>
  <si>
    <t>(532) 728-1979</t>
  </si>
  <si>
    <t>SEFER ERTEM</t>
  </si>
  <si>
    <t>34 KS 1551</t>
  </si>
  <si>
    <t>HYUNDAİ İ35</t>
  </si>
  <si>
    <t>ŞULE BÜYÜKKEBAPCI</t>
  </si>
  <si>
    <t>34 RP 9625</t>
  </si>
  <si>
    <t xml:space="preserve">VOLKAN BEKAŞ (DOĞUŞ ÇAY) </t>
  </si>
  <si>
    <t>34 BHK 604</t>
  </si>
  <si>
    <t>RENAULK CLİO</t>
  </si>
  <si>
    <t>03 AAS 664</t>
  </si>
  <si>
    <t>03 SA 464</t>
  </si>
  <si>
    <t>ORHAN ÇİLOĞLU</t>
  </si>
  <si>
    <t>03 EC 648</t>
  </si>
  <si>
    <t>235/45R18 94W</t>
  </si>
  <si>
    <t>(505) 939-6888</t>
  </si>
  <si>
    <t>(531) 997-9972</t>
  </si>
  <si>
    <t>TURANZA T001</t>
  </si>
  <si>
    <t xml:space="preserve">03 BT 733 </t>
  </si>
  <si>
    <t>NURİ ÇELİK ÖZÇELİK MEYVE SEBZE</t>
  </si>
  <si>
    <t>03 BA 707</t>
  </si>
  <si>
    <t>HAKAN DEMİREL</t>
  </si>
  <si>
    <t>03 AAK 811</t>
  </si>
  <si>
    <t>03 DA 868</t>
  </si>
  <si>
    <t>C.ECO CONTACKT 3</t>
  </si>
  <si>
    <t>175/65R14 82 T</t>
  </si>
  <si>
    <t xml:space="preserve">CONTİCONTAC </t>
  </si>
  <si>
    <t>ATA TUNCAY AKYEL (OTOPLAN)</t>
  </si>
  <si>
    <t>34 BAN 480</t>
  </si>
  <si>
    <t>SERHAT SALICI (ALD OTOMOTİV)</t>
  </si>
  <si>
    <t>34 BNS 391</t>
  </si>
  <si>
    <t>PEUGEOT 308</t>
  </si>
  <si>
    <t>24548614116</t>
  </si>
  <si>
    <t>KEREM SARIGÜL (ÖZCANLAR)</t>
  </si>
  <si>
    <t>34 BRR 081</t>
  </si>
  <si>
    <t>MUSTAFA ALİ OĞUZAL (ÖZCANLAR)</t>
  </si>
  <si>
    <t>34 BRR 134</t>
  </si>
  <si>
    <t>HAKKI SEYMAN (HEDEF FİLO)</t>
  </si>
  <si>
    <t>GÜLAY CEYLAN (BİRLAS)</t>
  </si>
  <si>
    <t>34 BAN 397</t>
  </si>
  <si>
    <t>(553) 734-3531</t>
  </si>
  <si>
    <t>BÜNYAMİN UYUCU</t>
  </si>
  <si>
    <t>03 AAL 964</t>
  </si>
  <si>
    <t>EFFİCEN GRİP</t>
  </si>
  <si>
    <t>(505) 875-0902</t>
  </si>
  <si>
    <t>RECEP KOÇYİĞİT</t>
  </si>
  <si>
    <t>03 UR 599</t>
  </si>
  <si>
    <t xml:space="preserve">PETLAS </t>
  </si>
  <si>
    <t>PT731</t>
  </si>
  <si>
    <t>(546) 488-2222</t>
  </si>
  <si>
    <t>03 AAS 634</t>
  </si>
  <si>
    <t>TAHİR KALE</t>
  </si>
  <si>
    <t>03 AAR 693</t>
  </si>
  <si>
    <t>VOLKSWAGER CADDY</t>
  </si>
  <si>
    <t>PINAR KILIÇ - BÜLEN KILIÇ</t>
  </si>
  <si>
    <t>26 UY 658</t>
  </si>
  <si>
    <t>CHEVROLEK CAPTİVA</t>
  </si>
  <si>
    <t>(533) 749-8819</t>
  </si>
  <si>
    <t>ÖMER ZONTUR(DERİNDERE)</t>
  </si>
  <si>
    <t>34 PT 1557</t>
  </si>
  <si>
    <t>RENAULT FULENS</t>
  </si>
  <si>
    <t>(545)8016664</t>
  </si>
  <si>
    <t>34 ABE 112</t>
  </si>
  <si>
    <t>RANGE ROVER</t>
  </si>
  <si>
    <t>275/40R22 108 V</t>
  </si>
  <si>
    <t>03 AAH 963</t>
  </si>
  <si>
    <t>8590552108</t>
  </si>
  <si>
    <t>GAZİ BİLMEZ</t>
  </si>
  <si>
    <t>35 PY 442</t>
  </si>
  <si>
    <t>EMİN ORBAY</t>
  </si>
  <si>
    <t>34 PA 2008</t>
  </si>
  <si>
    <t>MURAT ÇİLEKAR</t>
  </si>
  <si>
    <t>03 DR 511</t>
  </si>
  <si>
    <t>NİSSAN X TRAİL</t>
  </si>
  <si>
    <t>225/55R19</t>
  </si>
  <si>
    <t>(53+A693:M6972) 392-9675</t>
  </si>
  <si>
    <t>MURAT AKICI</t>
  </si>
  <si>
    <t>03 AP 227</t>
  </si>
  <si>
    <t>KİNERGY</t>
  </si>
  <si>
    <t>(532) 050-5819</t>
  </si>
  <si>
    <t>ERCAN AKDOĞAN (FORRENT)</t>
  </si>
  <si>
    <t>34 BNV 464</t>
  </si>
  <si>
    <t>(553) 605-4570</t>
  </si>
  <si>
    <t>YASİN APAYDIN</t>
  </si>
  <si>
    <t>44 LR 348</t>
  </si>
  <si>
    <t>ABDULLAH ERTEKİN</t>
  </si>
  <si>
    <t>03 AAF 891</t>
  </si>
  <si>
    <t>MEHMET ERTÜRK</t>
  </si>
  <si>
    <t>03 BP 088</t>
  </si>
  <si>
    <t>BMV 316 İ</t>
  </si>
  <si>
    <t>P3</t>
  </si>
  <si>
    <t>0518(2)+1118(2)</t>
  </si>
  <si>
    <t>(532) 215-5072</t>
  </si>
  <si>
    <t>ERDAL DEMİRHAN</t>
  </si>
  <si>
    <t>06 DR 1303</t>
  </si>
  <si>
    <t>MAHMUT PEHLİVAN</t>
  </si>
  <si>
    <t>07 KCT 62</t>
  </si>
  <si>
    <t>MİCHELİNE-PİRELLİ</t>
  </si>
  <si>
    <t>ENERGY -P6</t>
  </si>
  <si>
    <t>4113/2514</t>
  </si>
  <si>
    <t>535+A679:M6814303763</t>
  </si>
  <si>
    <t>HAKKI ÖZSOY</t>
  </si>
  <si>
    <t>03 BC 271</t>
  </si>
  <si>
    <t>AKIN KUZDERE</t>
  </si>
  <si>
    <t>03 AAT 712</t>
  </si>
  <si>
    <t>(532) 485-2112</t>
  </si>
  <si>
    <t>SÜLEYMAN ARSOY</t>
  </si>
  <si>
    <t>03 US 070</t>
  </si>
  <si>
    <t>BEKİR ÖZDEMİR</t>
  </si>
  <si>
    <t>06 AGK561</t>
  </si>
  <si>
    <t>AKIN ARAS</t>
  </si>
  <si>
    <t>03 AG 942</t>
  </si>
  <si>
    <t>MUSTAFA ABAY</t>
  </si>
  <si>
    <t>MERVE ORAN</t>
  </si>
  <si>
    <t>43 HG 924</t>
  </si>
  <si>
    <t>BLUE SPORT</t>
  </si>
  <si>
    <t>530+A685:M6889790171</t>
  </si>
  <si>
    <t>MUSTAFA DÖRTYOL</t>
  </si>
  <si>
    <t>03 AAT 834</t>
  </si>
  <si>
    <t>ABDULLAH ÇALIŞ (FORRENT OTO)</t>
  </si>
  <si>
    <t>34 BNV 708</t>
  </si>
  <si>
    <t>(545) 883-5579</t>
  </si>
  <si>
    <t>İSMAİL ABLAK</t>
  </si>
  <si>
    <t>03 EC 134</t>
  </si>
  <si>
    <t>HASAN EFTAH ( ŞAHİN UÇ ) (AUTOLENT)</t>
  </si>
  <si>
    <t>34 RU 9238</t>
  </si>
  <si>
    <t xml:space="preserve">34 JD 7604 </t>
  </si>
  <si>
    <t>BRİDGESTONE-MİLESTONE</t>
  </si>
  <si>
    <t>03 PF 929</t>
  </si>
  <si>
    <t xml:space="preserve">TOFAŞ DOĞAN L </t>
  </si>
  <si>
    <t>STARMAXX</t>
  </si>
  <si>
    <t>ST 730</t>
  </si>
  <si>
    <t>185/55R14 80H</t>
  </si>
  <si>
    <t>CESİM ÇAĞIN</t>
  </si>
  <si>
    <t>07 EJF81</t>
  </si>
  <si>
    <t>YUSUF TAYLAN TURAN</t>
  </si>
  <si>
    <t>03 AB 785</t>
  </si>
  <si>
    <t>BMV X1</t>
  </si>
  <si>
    <t>225/50R17 RFT</t>
  </si>
  <si>
    <t>532+A697:M6977432166</t>
  </si>
  <si>
    <t>GÖKHAN ERKUŞAT</t>
  </si>
  <si>
    <t>32 DJ 156</t>
  </si>
  <si>
    <t>03 EC 622</t>
  </si>
  <si>
    <t>ADEM ADIGÜZEL (YÖRKAN)</t>
  </si>
  <si>
    <t>34 BFD 529</t>
  </si>
  <si>
    <t>YAŞAR KADEM (ALD OTO)</t>
  </si>
  <si>
    <t>34 BTJ 698</t>
  </si>
  <si>
    <t>SABRİ YILDIZ (YÖRKAN OTO)</t>
  </si>
  <si>
    <t>34 BJC 470</t>
  </si>
  <si>
    <t>205/55R16 94V XL</t>
  </si>
  <si>
    <t>34 BJC 323</t>
  </si>
  <si>
    <t>GÜNAY AKAN (OTO PLAN)</t>
  </si>
  <si>
    <t>34 BTM 839</t>
  </si>
  <si>
    <t>SCODA OCTAVİA</t>
  </si>
  <si>
    <t>ALİ KONTBİLEK (TEB ARVAL)</t>
  </si>
  <si>
    <t>34 BTR 881</t>
  </si>
  <si>
    <t>SİNAN ÖZDEMİR (TEB ARVAL)</t>
  </si>
  <si>
    <t>34 BTR 951</t>
  </si>
  <si>
    <t>BİRKAN KARTAL (YÖRKAN OTO)</t>
  </si>
  <si>
    <t>34 VT 7223</t>
  </si>
  <si>
    <t>34 BFN 550</t>
  </si>
  <si>
    <t>FATİH EROL (ALD OTO)</t>
  </si>
  <si>
    <t>34 BTT 219</t>
  </si>
  <si>
    <t>MEHMET ERBUA (TEB ARVAL)</t>
  </si>
  <si>
    <t>34 BTR 956</t>
  </si>
  <si>
    <t>(534) 440-4251</t>
  </si>
  <si>
    <t>34 BTZ 061</t>
  </si>
  <si>
    <t>34 BNZ 105</t>
  </si>
  <si>
    <t>ŞÜKRÜ KALA (DENİZ FİLO)</t>
  </si>
  <si>
    <t>34 BTS 304</t>
  </si>
  <si>
    <t>17305328098</t>
  </si>
  <si>
    <t>MURAT DİKTAŞ</t>
  </si>
  <si>
    <t>03 AAV 247</t>
  </si>
  <si>
    <t>ST760</t>
  </si>
  <si>
    <t>(506) 735-8880</t>
  </si>
  <si>
    <t>GÜLSEN SAYLAN</t>
  </si>
  <si>
    <t>KADİR İNCEER</t>
  </si>
  <si>
    <t>MUSTAFA GÖKÇE</t>
  </si>
  <si>
    <t>185/65R15 88T LM001</t>
  </si>
  <si>
    <t>295/80R22.5 152/148M R247II (M+S)</t>
  </si>
  <si>
    <t>BUZLU MOTORLU ARAÇLAR TİC.VE.SAN.LTD.ŞTİ</t>
  </si>
  <si>
    <t>92H ER300</t>
  </si>
  <si>
    <t>   600</t>
  </si>
  <si>
    <t>12R22.5 152/148M EG320D</t>
  </si>
  <si>
    <t>BEKİR KURŞUN</t>
  </si>
  <si>
    <t>245/45R18 100Y XL S001</t>
  </si>
  <si>
    <t>225/55R17 97V T001</t>
  </si>
  <si>
    <t>5.00-8 10PR JL TCF</t>
  </si>
  <si>
    <t>   800</t>
  </si>
  <si>
    <t>  1300</t>
  </si>
  <si>
    <t>300/70R20</t>
  </si>
  <si>
    <t>120A8/117B AGRI1</t>
  </si>
  <si>
    <t>min</t>
  </si>
  <si>
    <t>max</t>
  </si>
  <si>
    <t>110T COMPETUS A/T 2</t>
  </si>
  <si>
    <t>98H TOURING 2</t>
  </si>
  <si>
    <t>99V XL TOURING 2</t>
  </si>
  <si>
    <t>FORD FIESTA</t>
  </si>
  <si>
    <t>WİNTER</t>
  </si>
  <si>
    <t>57358187082</t>
  </si>
  <si>
    <t>RAMAZAN GÜLER</t>
  </si>
  <si>
    <t>03 AAJ 080</t>
  </si>
  <si>
    <t>FERHAT ÇAPKIN</t>
  </si>
  <si>
    <t>03 VN 672</t>
  </si>
  <si>
    <t>03 AAP 685</t>
  </si>
  <si>
    <t>ULTRAGRİP 8</t>
  </si>
  <si>
    <t>41/17</t>
  </si>
  <si>
    <t>(532) 764-0956</t>
  </si>
  <si>
    <t>ÖMER ÖRNEK</t>
  </si>
  <si>
    <t>03 BR 003</t>
  </si>
  <si>
    <t>BMW 525</t>
  </si>
  <si>
    <t>225/50R17 98V</t>
  </si>
  <si>
    <t>(532) 616-3898</t>
  </si>
  <si>
    <t>BAYRAM AKTAŞ</t>
  </si>
  <si>
    <t>03 BA 341</t>
  </si>
  <si>
    <t>(542) 454-9709</t>
  </si>
  <si>
    <t>JANTLI+KAPAK</t>
  </si>
  <si>
    <t xml:space="preserve">SNOWAYS 3 </t>
  </si>
  <si>
    <t>215/45R16 90V</t>
  </si>
  <si>
    <t xml:space="preserve">SNOV MASTER  </t>
  </si>
  <si>
    <t>(53+A692:M6932) 664-8538</t>
  </si>
  <si>
    <t>35 EFF 09</t>
  </si>
  <si>
    <t>FİAT PALİO</t>
  </si>
  <si>
    <t xml:space="preserve">BARUM </t>
  </si>
  <si>
    <t>POLARİS 3</t>
  </si>
  <si>
    <t>NİHAT DAĞDELEN (ALD OTOMOTİV)</t>
  </si>
  <si>
    <t>MUSTAFA ALİ ARSLAN (YOLLAS OTO)</t>
  </si>
  <si>
    <t>39019931364</t>
  </si>
  <si>
    <t>03 BH 238</t>
  </si>
  <si>
    <t>BLUE EARTH W905</t>
  </si>
  <si>
    <t>225/45R19 96V</t>
  </si>
  <si>
    <t>19918261298</t>
  </si>
  <si>
    <t>NOKİAN</t>
  </si>
  <si>
    <t>WR04</t>
  </si>
  <si>
    <t>195/55R16 91HXL</t>
  </si>
  <si>
    <t>18136317022</t>
  </si>
  <si>
    <t>(536) 976-3896</t>
  </si>
  <si>
    <t>SNOWAYS 4</t>
  </si>
  <si>
    <t>ULTRA GRİP 9</t>
  </si>
  <si>
    <t>205/55R16 91T</t>
  </si>
  <si>
    <t>(545) 978-5432</t>
  </si>
  <si>
    <t>İLKER POLAT</t>
  </si>
  <si>
    <t>34 PF 3263</t>
  </si>
  <si>
    <t>BMW 520 İ</t>
  </si>
  <si>
    <t>EUROWİNTER HS01</t>
  </si>
  <si>
    <t>225/55R17 101V</t>
  </si>
  <si>
    <t>(533) 681-1531</t>
  </si>
  <si>
    <t>225/55R17 98V</t>
  </si>
  <si>
    <t>WR4</t>
  </si>
  <si>
    <t>12385494602</t>
  </si>
  <si>
    <t>WDRİVE V905</t>
  </si>
  <si>
    <t>JANTLI KAPAKLI</t>
  </si>
  <si>
    <t xml:space="preserve">ALPİN  </t>
  </si>
  <si>
    <t>205/60R16 92 H</t>
  </si>
  <si>
    <t>EMİN İPEK</t>
  </si>
  <si>
    <t>03 YA 198</t>
  </si>
  <si>
    <t>BLİZZAK LM 001</t>
  </si>
  <si>
    <t>(531) 794-7388</t>
  </si>
  <si>
    <t>2018(2)-2218(2)</t>
  </si>
  <si>
    <t>COMPETUS WİNTER 2</t>
  </si>
  <si>
    <t>225/60R18 100H</t>
  </si>
  <si>
    <t>SNOW CONTROL WİNTER 210</t>
  </si>
  <si>
    <t>195/50R16 88H</t>
  </si>
  <si>
    <t>LASSA+BRİDGESTONE</t>
  </si>
  <si>
    <t>SNOWAYS 3+ LM 001</t>
  </si>
  <si>
    <t>3516+4116</t>
  </si>
  <si>
    <t>COMPETUS WİNTER</t>
  </si>
  <si>
    <t>03 DR 990</t>
  </si>
  <si>
    <t>RENOULT CLİO</t>
  </si>
  <si>
    <t>16495418008</t>
  </si>
  <si>
    <t>ÇİÇEK İNŞAAT HARİTA LTD. ŞTİ. ÖZGÜR ÇİÇEK</t>
  </si>
  <si>
    <t xml:space="preserve">COMPETUS WİNTER  </t>
  </si>
  <si>
    <t>215/65R16 98V</t>
  </si>
  <si>
    <t>205/60R16 98H</t>
  </si>
  <si>
    <t>5018(3)-5118(1)</t>
  </si>
  <si>
    <t>18148292522</t>
  </si>
  <si>
    <t>HAKAN DİLER (GARANTİ FİLO)</t>
  </si>
  <si>
    <t>PİRELLİ + RİKEN</t>
  </si>
  <si>
    <t>SNOW CONTROL + SNOWTİME</t>
  </si>
  <si>
    <t>10627552660</t>
  </si>
  <si>
    <t>63853008340</t>
  </si>
  <si>
    <t>OTOPRATİK AKÜ 225AH</t>
  </si>
  <si>
    <t>295/80R22.5 152/148M D600D YOL</t>
  </si>
  <si>
    <t>PRL17583</t>
  </si>
  <si>
    <t>FR25 PIRELLI ÖN ASFALT</t>
  </si>
  <si>
    <t>PRL17584</t>
  </si>
  <si>
    <t>TR25 PİRELLİ ASFALT ÇEKER</t>
  </si>
  <si>
    <t>PRL12884</t>
  </si>
  <si>
    <t>FG85 PİRELLİ HARFİYAT ÖN</t>
  </si>
  <si>
    <t>PRL12885</t>
  </si>
  <si>
    <t>TG85 PİRELLİ HARFİYAT ÇEKER</t>
  </si>
  <si>
    <t>PRL31675</t>
  </si>
  <si>
    <t>FR01 PİRELLİ M+S ASFALT ÖN</t>
  </si>
  <si>
    <t>PRL21483</t>
  </si>
  <si>
    <t>TR 01 PİRELLİ ASFALT ÇEKER</t>
  </si>
  <si>
    <t>PRL26596</t>
  </si>
  <si>
    <t>FR 01S PİRELLİ ASFALT ÖN</t>
  </si>
  <si>
    <t>PRL26330</t>
  </si>
  <si>
    <t>TR 01S PIRELLI  ASFALT ÇEKER</t>
  </si>
  <si>
    <t>PRL26597</t>
  </si>
  <si>
    <t>PRL26332</t>
  </si>
  <si>
    <t>TR 01S PİRELLİ ASFALT ÇEKER</t>
  </si>
  <si>
    <t>PRL11847</t>
  </si>
  <si>
    <t>PIRELLI TR25 ASFALT ÇEKER</t>
  </si>
  <si>
    <t>PRL35352</t>
  </si>
  <si>
    <t>FG 01S PİRELLİ HARFİYAT ÖN</t>
  </si>
  <si>
    <t>PRL35585</t>
  </si>
  <si>
    <t>TG 01S PİRELLİ HARFİYAT ÇEKER</t>
  </si>
  <si>
    <t>185/60R15 84T SNOWAYS 3</t>
  </si>
  <si>
    <t>OSMAN GÜLAÇ</t>
  </si>
  <si>
    <t>FATİH DEMİRALAY (YÖRKAN OTO)</t>
  </si>
  <si>
    <t>34 BKZ 995</t>
  </si>
  <si>
    <t>(555) 712-2580</t>
  </si>
  <si>
    <t>MAHİR AVCI</t>
  </si>
  <si>
    <t>03 BF 112</t>
  </si>
  <si>
    <t>ALPİN A4</t>
  </si>
  <si>
    <t>METE KURT</t>
  </si>
  <si>
    <t>03 AH 434</t>
  </si>
  <si>
    <t>03 VP 399</t>
  </si>
  <si>
    <t>MAXX-LM001</t>
  </si>
  <si>
    <t>5216/3816</t>
  </si>
  <si>
    <t>AYKUT GÜRYEL</t>
  </si>
  <si>
    <t>43 KG 928</t>
  </si>
  <si>
    <t>20461414642</t>
  </si>
  <si>
    <t>ZAFER BARİN</t>
  </si>
  <si>
    <t>03 YB 488</t>
  </si>
  <si>
    <t>PLOT ALPİN</t>
  </si>
  <si>
    <t>3116(1)-1714(3)</t>
  </si>
  <si>
    <t>(532) 427-4337</t>
  </si>
  <si>
    <t>PRİLLİ+LASSA</t>
  </si>
  <si>
    <t>S.CNTR.190 + SNOWYS 3</t>
  </si>
  <si>
    <t>205/55R16 91</t>
  </si>
  <si>
    <t>4118(2)-4218(1)-5010(1)</t>
  </si>
  <si>
    <t>CONTİWİNTERCONTACT TS830</t>
  </si>
  <si>
    <t>245/45R18 100V</t>
  </si>
  <si>
    <t>ÖZGÜR ALGAN</t>
  </si>
  <si>
    <t>03 AAP 980</t>
  </si>
  <si>
    <t xml:space="preserve">VOLKSWAGEN GOLF </t>
  </si>
  <si>
    <t xml:space="preserve">195/65R15 91H </t>
  </si>
  <si>
    <t>14200607662</t>
  </si>
  <si>
    <t>TÜLAY KOÇAK</t>
  </si>
  <si>
    <t>03 BB 659</t>
  </si>
  <si>
    <t>AUDİ A5</t>
  </si>
  <si>
    <t>LM25</t>
  </si>
  <si>
    <t>10823577306</t>
  </si>
  <si>
    <t>SNOWAYS 4 88T</t>
  </si>
  <si>
    <t>1810051121</t>
  </si>
  <si>
    <t>OSMAN ALP AYDIN</t>
  </si>
  <si>
    <t>03 BA 078</t>
  </si>
  <si>
    <t>16735349918</t>
  </si>
  <si>
    <t>03 DY 050</t>
  </si>
  <si>
    <t>LASSA PETLAS</t>
  </si>
  <si>
    <t>41 BS 990</t>
  </si>
  <si>
    <t xml:space="preserve">BMW  </t>
  </si>
  <si>
    <t>IZ27</t>
  </si>
  <si>
    <t>225/40R18-255/40R18</t>
  </si>
  <si>
    <t>(537) 548-1933</t>
  </si>
  <si>
    <t>SYRON</t>
  </si>
  <si>
    <t>EVEREST 1</t>
  </si>
  <si>
    <t>245/40R19 98V</t>
  </si>
  <si>
    <t>4718-4818</t>
  </si>
  <si>
    <t>KORMORAN</t>
  </si>
  <si>
    <t>SNOV PRO</t>
  </si>
  <si>
    <t>GRAN TREX</t>
  </si>
  <si>
    <t>14182432634</t>
  </si>
  <si>
    <t xml:space="preserve">215/60R16 99H </t>
  </si>
  <si>
    <t>1917(1)-4017(3)</t>
  </si>
  <si>
    <t>51811268462</t>
  </si>
  <si>
    <t>MURAT İŞİTEZ (MİRSAN OTO)</t>
  </si>
  <si>
    <t>34 AAY 059</t>
  </si>
  <si>
    <t>ALPİN 5</t>
  </si>
  <si>
    <t>24874077470</t>
  </si>
  <si>
    <t>DUNLOP-LASSA</t>
  </si>
  <si>
    <t>WİNTER-SNOWAYS</t>
  </si>
  <si>
    <t>LM-25</t>
  </si>
  <si>
    <t>SNO.3-ULTRA GRİP</t>
  </si>
  <si>
    <t>4916/4611</t>
  </si>
  <si>
    <t>MARSHAL</t>
  </si>
  <si>
    <t>IZENKW31</t>
  </si>
  <si>
    <t>215/60R17 96R</t>
  </si>
  <si>
    <t>24439057756</t>
  </si>
  <si>
    <t xml:space="preserve">175/70R14  </t>
  </si>
  <si>
    <t>10753537944</t>
  </si>
  <si>
    <t>BLİZZAK LM 32</t>
  </si>
  <si>
    <t>(507) 704-3015</t>
  </si>
  <si>
    <t>03DK029</t>
  </si>
  <si>
    <t>W-DRİVE</t>
  </si>
  <si>
    <t>SNOWAY3</t>
  </si>
  <si>
    <t>(549) 301-0121</t>
  </si>
  <si>
    <t>LATİDUDE ALPİN</t>
  </si>
  <si>
    <t>235/50R19 103V</t>
  </si>
  <si>
    <t>0515(2)-0615(2)</t>
  </si>
  <si>
    <t>225/45/18</t>
  </si>
  <si>
    <t>COMPETUS</t>
  </si>
  <si>
    <t>WİNTER 2</t>
  </si>
  <si>
    <t>MEHMET ŞENKABAK (HEDEF FİLO)</t>
  </si>
  <si>
    <t>AIDİ</t>
  </si>
  <si>
    <t>16300381664</t>
  </si>
  <si>
    <t>4700038989</t>
  </si>
  <si>
    <t>34 VU 9557</t>
  </si>
  <si>
    <t>34192957842</t>
  </si>
  <si>
    <t>22006368502</t>
  </si>
  <si>
    <t>4118(3)-4018(1)</t>
  </si>
  <si>
    <t>11305597966</t>
  </si>
  <si>
    <t>LM 80</t>
  </si>
  <si>
    <t>MUSTAFA TÜRKAN (HEDEF FİLO)</t>
  </si>
  <si>
    <t>34 SP 8227</t>
  </si>
  <si>
    <t>19381265410</t>
  </si>
  <si>
    <t>185/60R15 84T</t>
  </si>
  <si>
    <t>21779289892</t>
  </si>
  <si>
    <t>LM80 EVE</t>
  </si>
  <si>
    <t>18007306094</t>
  </si>
  <si>
    <t xml:space="preserve">DR. SALİM SUSUZ </t>
  </si>
  <si>
    <t>34 BY 3639</t>
  </si>
  <si>
    <t>MERCEDES C 180</t>
  </si>
  <si>
    <t>EURO WİNTER HS01</t>
  </si>
  <si>
    <t>225/45R18-245/40R18</t>
  </si>
  <si>
    <t>4217(2)-2717(2)</t>
  </si>
  <si>
    <t>3AD 40/18 39/18</t>
  </si>
  <si>
    <t>17800310932</t>
  </si>
  <si>
    <t>18559288084</t>
  </si>
  <si>
    <t>SKODA SÜPER B</t>
  </si>
  <si>
    <t>3618(2)-3718(2)</t>
  </si>
  <si>
    <t>0710215259</t>
  </si>
  <si>
    <t>MUSTAFA TİKTAK</t>
  </si>
  <si>
    <t>32 E 5736</t>
  </si>
  <si>
    <t>FORT FOCUS</t>
  </si>
  <si>
    <t>DV 510</t>
  </si>
  <si>
    <t>laSSA</t>
  </si>
  <si>
    <t>WİNTUS</t>
  </si>
  <si>
    <t>VEYSEL YAĞAN</t>
  </si>
  <si>
    <t>03 VZ 440</t>
  </si>
  <si>
    <t>GOODYEAR-NOKİAN</t>
  </si>
  <si>
    <t>ULTRAGRİP 8-WR04</t>
  </si>
  <si>
    <t>4418/3215</t>
  </si>
  <si>
    <t>32498033956</t>
  </si>
  <si>
    <t>64909288210</t>
  </si>
  <si>
    <t xml:space="preserve">205/50R17 </t>
  </si>
  <si>
    <t>S.MASTER W 651</t>
  </si>
  <si>
    <t>19615213750</t>
  </si>
  <si>
    <t>S.ZERO</t>
  </si>
  <si>
    <t>ULTRAGRİP9</t>
  </si>
  <si>
    <t>49525425714</t>
  </si>
  <si>
    <t>EBU BEKİR YAZICI</t>
  </si>
  <si>
    <t>03 EF 654</t>
  </si>
  <si>
    <t>15853333472</t>
  </si>
  <si>
    <t>13327462086</t>
  </si>
  <si>
    <t>AHMET EMİN YAYLA</t>
  </si>
  <si>
    <t>01 YT 915</t>
  </si>
  <si>
    <t>PT 75</t>
  </si>
  <si>
    <t>30235976498</t>
  </si>
  <si>
    <t>RENAULT MEGAN</t>
  </si>
  <si>
    <t>S.ZERO 3</t>
  </si>
  <si>
    <t>24199100242</t>
  </si>
  <si>
    <t>CH/R</t>
  </si>
  <si>
    <t>LASSA COMPETUS  WİNTER</t>
  </si>
  <si>
    <t>WİNTER ICE2</t>
  </si>
  <si>
    <t>19178890788</t>
  </si>
  <si>
    <t>STARMAX</t>
  </si>
  <si>
    <t>W850</t>
  </si>
  <si>
    <t>10315702288</t>
  </si>
  <si>
    <t>KURTULUŞ FİLİK</t>
  </si>
  <si>
    <t>31 U 5807</t>
  </si>
  <si>
    <t>51334040224</t>
  </si>
  <si>
    <t>AHMET DOĞRUSOY</t>
  </si>
  <si>
    <t>03 BL 519</t>
  </si>
  <si>
    <t>20248232520</t>
  </si>
  <si>
    <t>SNOWAYS 2</t>
  </si>
  <si>
    <t>4016-3916</t>
  </si>
  <si>
    <t>20818212150</t>
  </si>
  <si>
    <t>BİLAL EROLDEMİR (YÖRKAN)</t>
  </si>
  <si>
    <t>34 BRP 301</t>
  </si>
  <si>
    <t>3918(3)-4718(1)</t>
  </si>
  <si>
    <t>36301486168</t>
  </si>
  <si>
    <t>35597259500</t>
  </si>
  <si>
    <t>4918(3)-5018(1)</t>
  </si>
  <si>
    <t>  1100</t>
  </si>
  <si>
    <t>  1400</t>
  </si>
  <si>
    <t>  1600</t>
  </si>
  <si>
    <t>ÇETİN UZUNTEPE- BUĞRA GIDA NAKLİYAT</t>
  </si>
  <si>
    <t>215/75R16C 113/111R W810 E-C-75dB</t>
  </si>
  <si>
    <t>BFGDR003</t>
  </si>
  <si>
    <t xml:space="preserve">265/60R18  ALL TRAİN KO2 BF GOODRICH </t>
  </si>
  <si>
    <t>MUSA AKMANSOY</t>
  </si>
  <si>
    <t>320/85R20</t>
  </si>
  <si>
    <t>119A8/116B AGRI1</t>
  </si>
  <si>
    <t>380/85R30</t>
  </si>
  <si>
    <t>135A8/132B (14.9R30) AGRI1</t>
  </si>
  <si>
    <t>R249+</t>
  </si>
  <si>
    <t>175/65R14C</t>
  </si>
  <si>
    <t>90/88T TRANSWAY 2</t>
  </si>
  <si>
    <t>12R22.5 152/148L E7500</t>
  </si>
  <si>
    <t>Y912</t>
  </si>
  <si>
    <t>165/65R13 77T GREENWAYS</t>
  </si>
  <si>
    <t>Ürün 3 ay sonra karşılanması planlanmaktadır.</t>
  </si>
  <si>
    <t>  3500</t>
  </si>
  <si>
    <t>  4500</t>
  </si>
  <si>
    <t>  5500</t>
  </si>
  <si>
    <t>KARAKAYA HAFR.İNŞ.TAAH.TİC.VE.SAN.LTD.ŞTİ</t>
  </si>
  <si>
    <t>SERKAN TAŞPINAR</t>
  </si>
  <si>
    <t>03 BD 799</t>
  </si>
  <si>
    <t>06 EHP 52</t>
  </si>
  <si>
    <t>65527248830</t>
  </si>
  <si>
    <t>NECETİ KEBELİ</t>
  </si>
  <si>
    <t>03 SF 600</t>
  </si>
  <si>
    <t>MUSTAFA TÜRK</t>
  </si>
  <si>
    <t>03 AT 323</t>
  </si>
  <si>
    <t>13690416280</t>
  </si>
  <si>
    <t>MAHMUT ESAT YILMAZ</t>
  </si>
  <si>
    <t>03 VF 963</t>
  </si>
  <si>
    <t>DYTON</t>
  </si>
  <si>
    <t>DW 510</t>
  </si>
  <si>
    <t>27556326040</t>
  </si>
  <si>
    <t>MUSA KÖSEM-KÖSEM İNŞAAT</t>
  </si>
  <si>
    <t>03 UP 330</t>
  </si>
  <si>
    <t>ERSAN TOLGA BÜYÜKMERİÇ</t>
  </si>
  <si>
    <t>03 AV 920</t>
  </si>
  <si>
    <t>İHSANİYE SOS.YAR.VAKFI</t>
  </si>
  <si>
    <t>03 UT 167</t>
  </si>
  <si>
    <t>KW22</t>
  </si>
  <si>
    <t>ZÜBEYDE GÖRGÜLÜ</t>
  </si>
  <si>
    <t>03 EC 464</t>
  </si>
  <si>
    <t>ERHAN DOĞAN</t>
  </si>
  <si>
    <t>03 AV 020</t>
  </si>
  <si>
    <t>03 AV 936</t>
  </si>
  <si>
    <t>VELOX SPORT</t>
  </si>
  <si>
    <t>205/50r17</t>
  </si>
  <si>
    <t>MEHMET KARADAĞLI (GARANTİ FİLO)</t>
  </si>
  <si>
    <t>34 AHH 267</t>
  </si>
  <si>
    <t>225/45R17 91H</t>
  </si>
  <si>
    <t>37918258452</t>
  </si>
  <si>
    <t>SERKAN TÜRÜTCÜ (ALD OTO)</t>
  </si>
  <si>
    <t>34 BHJ 519</t>
  </si>
  <si>
    <t>41461899574</t>
  </si>
  <si>
    <t>MÜSLÜM ÖZTÜRK</t>
  </si>
  <si>
    <t>34 SZ 9638</t>
  </si>
  <si>
    <t>WİNTER CONTACT TS850P</t>
  </si>
  <si>
    <t>33763516464</t>
  </si>
  <si>
    <t>ENVER MUT</t>
  </si>
  <si>
    <t>06 N 8008</t>
  </si>
  <si>
    <t xml:space="preserve">WİNTER  </t>
  </si>
  <si>
    <t>19876262528</t>
  </si>
  <si>
    <t>ULTRA GRUP EXTREME</t>
  </si>
  <si>
    <t>10597543330</t>
  </si>
  <si>
    <t>18649285160</t>
  </si>
  <si>
    <t>ERSEN KOÇ (ÖZCANLAR)</t>
  </si>
  <si>
    <t>34 BRR 622</t>
  </si>
  <si>
    <t>8370080316</t>
  </si>
  <si>
    <t>34 AKC 698</t>
  </si>
  <si>
    <t>2730038423</t>
  </si>
  <si>
    <t>MEHMET AĞAR (DERİNDERE)</t>
  </si>
  <si>
    <t>34 AHR 139</t>
  </si>
  <si>
    <t>SNOWCONTROL</t>
  </si>
  <si>
    <t>14401423818</t>
  </si>
  <si>
    <t>BAHAR ÖNCEL</t>
  </si>
  <si>
    <t>03 UE 360</t>
  </si>
  <si>
    <t xml:space="preserve">185/65R15 </t>
  </si>
  <si>
    <t>EREN ALAN</t>
  </si>
  <si>
    <t>03 YA 095</t>
  </si>
  <si>
    <t>SOTTO ZERO</t>
  </si>
  <si>
    <t xml:space="preserve">225/40R18  </t>
  </si>
  <si>
    <t>TEMMER(HEDEF FİLO)</t>
  </si>
  <si>
    <t>METEHAN AYAR (OTO PLAN)</t>
  </si>
  <si>
    <t>34 RP 9765</t>
  </si>
  <si>
    <t>S.CONTROL 210</t>
  </si>
  <si>
    <t>18463292252</t>
  </si>
  <si>
    <t>YUSUF ÇAKIR (BİRLAS)</t>
  </si>
  <si>
    <t>34 PY 0788</t>
  </si>
  <si>
    <t>S.CONTROL 190</t>
  </si>
  <si>
    <t>48853301226</t>
  </si>
  <si>
    <t>DW510</t>
  </si>
  <si>
    <t>11236550474</t>
  </si>
  <si>
    <t xml:space="preserve">235/45R17 97V </t>
  </si>
  <si>
    <t>17405507706</t>
  </si>
  <si>
    <t>46222661278</t>
  </si>
  <si>
    <t>GT RADİAL</t>
  </si>
  <si>
    <t>VİNTER PRO 2</t>
  </si>
  <si>
    <t>11323529826</t>
  </si>
  <si>
    <t>KEREM GÜZEL</t>
  </si>
  <si>
    <t>03 RC 001</t>
  </si>
  <si>
    <t>KW 27</t>
  </si>
  <si>
    <t>22666165992</t>
  </si>
  <si>
    <t>VİNTUS</t>
  </si>
  <si>
    <t>SEANJO</t>
  </si>
  <si>
    <t>FATİH ÜŞÜR</t>
  </si>
  <si>
    <t>03 BP 308</t>
  </si>
  <si>
    <t>215/65R17 100V</t>
  </si>
  <si>
    <t>16441882150</t>
  </si>
  <si>
    <t>195/65R15 95 H XL</t>
  </si>
  <si>
    <t>17551319710</t>
  </si>
  <si>
    <t>SERHAT MÜSEVİTOĞLU MİRSAN OTO</t>
  </si>
  <si>
    <t>15178400590</t>
  </si>
  <si>
    <t>İSMAİL AYDÖNER</t>
  </si>
  <si>
    <t>03 AAY 489</t>
  </si>
  <si>
    <t>HYUNDAİ İ20</t>
  </si>
  <si>
    <t>SNOW MASTER W651</t>
  </si>
  <si>
    <t>26089038376</t>
  </si>
  <si>
    <t>BRİDGESTONE-CONTİNENTAL</t>
  </si>
  <si>
    <t>LM001 CONTİ 1</t>
  </si>
  <si>
    <t>CONTİWİNTER</t>
  </si>
  <si>
    <t>5116(3)-(5016(1)</t>
  </si>
  <si>
    <t>31142323504</t>
  </si>
  <si>
    <t>İBRAHİM ELASLAN</t>
  </si>
  <si>
    <t>03 VL 678</t>
  </si>
  <si>
    <t>(535) 896-8210</t>
  </si>
  <si>
    <t>FURKAN AKBUĞA</t>
  </si>
  <si>
    <t>03 BP 873</t>
  </si>
  <si>
    <t>19801246562</t>
  </si>
  <si>
    <t>SALİH TAŞPINAR (DERİNDERE)</t>
  </si>
  <si>
    <t>13888430746</t>
  </si>
  <si>
    <t>235/55r18</t>
  </si>
  <si>
    <t>1ad hasarlı</t>
  </si>
  <si>
    <t>22708164730</t>
  </si>
  <si>
    <t>14839156760</t>
  </si>
  <si>
    <t>(532)7943382</t>
  </si>
  <si>
    <t>14248431502</t>
  </si>
  <si>
    <t>26368028432</t>
  </si>
  <si>
    <t>ÜMİT DOĞAN</t>
  </si>
  <si>
    <t>07 NA 3649</t>
  </si>
  <si>
    <t>19129367222</t>
  </si>
  <si>
    <t>UYSAL TÜRKÖZ</t>
  </si>
  <si>
    <t>03 SH 939</t>
  </si>
  <si>
    <t>245/45R18 100 V</t>
  </si>
  <si>
    <t>11216550610</t>
  </si>
  <si>
    <t>225/45R17 91Y T005</t>
  </si>
  <si>
    <t>205/75R16C 110/108R W810</t>
  </si>
  <si>
    <t>VELİ ALTINDAŞ</t>
  </si>
  <si>
    <t>116/114Q TRANSWAY</t>
  </si>
  <si>
    <t>88V T005</t>
  </si>
  <si>
    <t>91V T005</t>
  </si>
  <si>
    <t>92V T005</t>
  </si>
  <si>
    <t>97W XL T005</t>
  </si>
  <si>
    <t>98H T005</t>
  </si>
  <si>
    <t>91W T005</t>
  </si>
  <si>
    <t>91H A005</t>
  </si>
  <si>
    <t>96V T005</t>
  </si>
  <si>
    <t>98Y XL T005</t>
  </si>
  <si>
    <t>92Y XL T005</t>
  </si>
  <si>
    <t>92Y XL T005DG RFT</t>
  </si>
  <si>
    <t>95Y XL T005</t>
  </si>
  <si>
    <t>98V T005</t>
  </si>
  <si>
    <t>T005 95Y XL</t>
  </si>
  <si>
    <t>95W XL T005</t>
  </si>
  <si>
    <t>93W XL T005</t>
  </si>
  <si>
    <t>99V XL T005</t>
  </si>
  <si>
    <t>99V T005</t>
  </si>
  <si>
    <t>87H T005</t>
  </si>
  <si>
    <t>195/65R15 91H SNOWAYS 4</t>
  </si>
  <si>
    <t>RAMAZAN UYANIK</t>
  </si>
  <si>
    <t>100V T005</t>
  </si>
  <si>
    <t>HAMDİ ARIK (DERİNDERE)</t>
  </si>
  <si>
    <t>35 KH 1698</t>
  </si>
  <si>
    <t>ÜMİT CELAL UYSAL</t>
  </si>
  <si>
    <t>34 PV 4873</t>
  </si>
  <si>
    <t>245/40R18+225/45R18</t>
  </si>
  <si>
    <t>25882007596</t>
  </si>
  <si>
    <t>NURCAN GÜRSOY</t>
  </si>
  <si>
    <t>03 VH 996</t>
  </si>
  <si>
    <t xml:space="preserve">CONTİWİNTERCONTACT </t>
  </si>
  <si>
    <t>235/45R19</t>
  </si>
  <si>
    <t>55426209452</t>
  </si>
  <si>
    <t>03 VB 996</t>
  </si>
  <si>
    <t>ALPİN</t>
  </si>
  <si>
    <t>ŞEHMUZ ÇİFTÇİOĞLU</t>
  </si>
  <si>
    <t>42 UZ 411</t>
  </si>
  <si>
    <t>VOHKSWAGEN</t>
  </si>
  <si>
    <t>32572393914</t>
  </si>
  <si>
    <t>FATİH ALTIN KAHVECİIOĞLU GRUP</t>
  </si>
  <si>
    <t>03 DF 426</t>
  </si>
  <si>
    <t>10900542012</t>
  </si>
  <si>
    <t>ALP MÖRÖYDOR</t>
  </si>
  <si>
    <t>03 DA 812</t>
  </si>
  <si>
    <t>15415393630</t>
  </si>
  <si>
    <t>ALİ BURAK KÖK</t>
  </si>
  <si>
    <t>03 AJ 635</t>
  </si>
  <si>
    <t>PİLOT ALPİN</t>
  </si>
  <si>
    <t>İSMAİL KESTANE</t>
  </si>
  <si>
    <t>03BG816</t>
  </si>
  <si>
    <t>SNOW MASTER</t>
  </si>
  <si>
    <t>CENGİZ SELEK</t>
  </si>
  <si>
    <t>03 ZB 550</t>
  </si>
  <si>
    <t>225/50R17 99V</t>
  </si>
  <si>
    <t>FETHİ KARAMAN</t>
  </si>
  <si>
    <t>03 EF 772</t>
  </si>
  <si>
    <t>10489517296</t>
  </si>
  <si>
    <t>MAHMUT BÜYÜKAKIN</t>
  </si>
  <si>
    <t>03 BP 259</t>
  </si>
  <si>
    <t>13798447452</t>
  </si>
  <si>
    <t>AHMET ÖZTÜRK</t>
  </si>
  <si>
    <t>03 BB 451</t>
  </si>
  <si>
    <t>38617962282</t>
  </si>
  <si>
    <t>CONTACKT ST850</t>
  </si>
  <si>
    <t xml:space="preserve">235/45R17  </t>
  </si>
  <si>
    <t>MURAT KALAYCI</t>
  </si>
  <si>
    <t>03 AAV 246</t>
  </si>
  <si>
    <t>FİAT DUCATO</t>
  </si>
  <si>
    <t>WİNTUS 2</t>
  </si>
  <si>
    <t>215/75R16</t>
  </si>
  <si>
    <t>(532) 060-5762</t>
  </si>
  <si>
    <t>(533) 242-5475</t>
  </si>
  <si>
    <t>03 EZ 672</t>
  </si>
  <si>
    <t xml:space="preserve">175/65R14 82 T </t>
  </si>
  <si>
    <t>19750237734</t>
  </si>
  <si>
    <t>SÜLEYMAN ARI</t>
  </si>
  <si>
    <t>64 AAE 248</t>
  </si>
  <si>
    <t>(555) 252-1744</t>
  </si>
  <si>
    <t>W810</t>
  </si>
  <si>
    <t>ADAÇAL (DERİNDERE)</t>
  </si>
  <si>
    <t>34 SP 6168</t>
  </si>
  <si>
    <t>HYUNDAİ ACCENT BLUE</t>
  </si>
  <si>
    <t xml:space="preserve">195/50R16  </t>
  </si>
  <si>
    <t>16939328900</t>
  </si>
  <si>
    <t>23677118656</t>
  </si>
  <si>
    <t>WİNGUARD SNOWGWH2</t>
  </si>
  <si>
    <t>195/55R16 87T</t>
  </si>
  <si>
    <t>17356327958</t>
  </si>
  <si>
    <t>DEHŞETİLER YEM</t>
  </si>
  <si>
    <t>03 UD 221</t>
  </si>
  <si>
    <t>JETTA</t>
  </si>
  <si>
    <t xml:space="preserve">SNOWAYS ERA </t>
  </si>
  <si>
    <t>164443376892</t>
  </si>
  <si>
    <t>175/60R15 81T</t>
  </si>
  <si>
    <t>03 AAE 729</t>
  </si>
  <si>
    <t>BİGE ORTAK İŞ SAĞLIĞI</t>
  </si>
  <si>
    <t>03 L 2296</t>
  </si>
  <si>
    <t>SNOWMASTER 651</t>
  </si>
  <si>
    <t>1710301852</t>
  </si>
  <si>
    <t>ERHAN BOYALIOĞLU</t>
  </si>
  <si>
    <t>32 E 4620</t>
  </si>
  <si>
    <t>DAYTON-KUMHO</t>
  </si>
  <si>
    <t>IZEN-DAYTON</t>
  </si>
  <si>
    <t>225/45R17-205/55R17</t>
  </si>
  <si>
    <t>62130340764</t>
  </si>
  <si>
    <t>14071456468</t>
  </si>
  <si>
    <t>99667024788</t>
  </si>
  <si>
    <t xml:space="preserve">SNOW MASTER  </t>
  </si>
  <si>
    <t>35786100910</t>
  </si>
  <si>
    <t>195/50R16 84 H</t>
  </si>
  <si>
    <t>YONCA YEM</t>
  </si>
  <si>
    <t>03 AAC 543</t>
  </si>
  <si>
    <t>BÜLENT EKİCİ (ALD OTO)</t>
  </si>
  <si>
    <t>MAXİS</t>
  </si>
  <si>
    <t>SNOW</t>
  </si>
  <si>
    <t>MEHMET ÖZTABAK</t>
  </si>
  <si>
    <t>03 AP 325</t>
  </si>
  <si>
    <t>(533) 498-7823</t>
  </si>
  <si>
    <t>SNOWAYS 2 C</t>
  </si>
  <si>
    <t>TURGUT YILDIZKAYA</t>
  </si>
  <si>
    <t>03 BD 515</t>
  </si>
  <si>
    <t>LM-80</t>
  </si>
  <si>
    <t>GOODYEAR+DOONLOP</t>
  </si>
  <si>
    <t>U.GRİP+ SP WİNTER</t>
  </si>
  <si>
    <t>2212+297+3407+1912</t>
  </si>
  <si>
    <t>(541) 831-1471</t>
  </si>
  <si>
    <t>(553) 053-7979</t>
  </si>
  <si>
    <t>DUYGU KAYA (BİRLAS OTO)</t>
  </si>
  <si>
    <t>34 NE 9808</t>
  </si>
  <si>
    <t>VOLSWAGEN GOLF</t>
  </si>
  <si>
    <t>(555) 485-0116</t>
  </si>
  <si>
    <t>(549) 821-7456</t>
  </si>
  <si>
    <t>205/50R17 93 H</t>
  </si>
  <si>
    <t>RAMAZAN ESEN</t>
  </si>
  <si>
    <t>03 AAD 534</t>
  </si>
  <si>
    <t>CHEVROLET CRUİZE</t>
  </si>
  <si>
    <t>215/45R17 91V</t>
  </si>
  <si>
    <t>(545) 441-7422</t>
  </si>
  <si>
    <t>LM 01</t>
  </si>
  <si>
    <t>ULTRA GRİP</t>
  </si>
  <si>
    <t>(505) 764-1495</t>
  </si>
  <si>
    <t>SABRİ YILDIZ</t>
  </si>
  <si>
    <t>12007503828</t>
  </si>
  <si>
    <t>İBRAHİM DANIŞ</t>
  </si>
  <si>
    <t>26 EH 037</t>
  </si>
  <si>
    <t>3811(1)+3612(1)</t>
  </si>
  <si>
    <t>29122596376</t>
  </si>
  <si>
    <t>İBRAHİM BOZTEPE (ALD OTOM)</t>
  </si>
  <si>
    <t>34 RB 4711</t>
  </si>
  <si>
    <t>SOTTOZERO</t>
  </si>
  <si>
    <t>205/60R16 96H</t>
  </si>
  <si>
    <t>30/16</t>
  </si>
  <si>
    <t>(549) 808-4937</t>
  </si>
  <si>
    <t>03 ES 117</t>
  </si>
  <si>
    <t>İCEGRİPPER</t>
  </si>
  <si>
    <t>MUSTAFA YILMAZER (DERİNDERE)</t>
  </si>
  <si>
    <t>34 AHR 142</t>
  </si>
  <si>
    <t>(507) 644-2466</t>
  </si>
  <si>
    <t>225/45/17</t>
  </si>
  <si>
    <t>YUNUS ATALAR (ALD OTO)</t>
  </si>
  <si>
    <t>ÖNDER GÜREL (ÇELİK MOTOR)</t>
  </si>
  <si>
    <t>34 AAV 612</t>
  </si>
  <si>
    <t>(533) 287-0809</t>
  </si>
  <si>
    <t>SNOWAYS4</t>
  </si>
  <si>
    <t>BRİDFESTONE-LASSA</t>
  </si>
  <si>
    <t>LM-32-SNOWAYS3</t>
  </si>
  <si>
    <t>3815-3717</t>
  </si>
  <si>
    <t>27487252456</t>
  </si>
  <si>
    <t>1221448909</t>
  </si>
  <si>
    <t>MUSTAFA ALTINTAŞ (OTO PLAN)</t>
  </si>
  <si>
    <t>34 NE 3613</t>
  </si>
  <si>
    <t xml:space="preserve">PRİLLİ  </t>
  </si>
  <si>
    <t>SNOW CONTROL 3</t>
  </si>
  <si>
    <t>19417043470</t>
  </si>
  <si>
    <t>ULTRA GRİP8</t>
  </si>
  <si>
    <t>RAMAZAN ÖZ</t>
  </si>
  <si>
    <t>03 ER 205</t>
  </si>
  <si>
    <t>18685282000</t>
  </si>
  <si>
    <t>107W DUELER H/P SPORT</t>
  </si>
  <si>
    <t>108W XL DUELER H/P SPORT</t>
  </si>
  <si>
    <t>106Y XL DUELER SPORT H/P</t>
  </si>
  <si>
    <t>195/50R16 88H XL SNOWAYS 4</t>
  </si>
  <si>
    <t>ERHAN KAPLAN</t>
  </si>
  <si>
    <t>195/75R16C 107/105R R660 DURAVIS E-B-72dB</t>
  </si>
  <si>
    <t>SULTAN YARGI</t>
  </si>
  <si>
    <t>İlgili siparişiniz için Bayi Destek Birimi ile iletişime geçebilirsiniz</t>
  </si>
  <si>
    <t>LAZ1531</t>
  </si>
  <si>
    <t>14 PR ALLIANCE</t>
  </si>
  <si>
    <t>03 BK 097</t>
  </si>
  <si>
    <t>İSMAİL DÜZAĞAÇ</t>
  </si>
  <si>
    <t>35 AC 0322</t>
  </si>
  <si>
    <t>SUAT KÖDÜRGÜ</t>
  </si>
  <si>
    <t>03 BK 994</t>
  </si>
  <si>
    <t xml:space="preserve">ALİ ZEYBEK </t>
  </si>
  <si>
    <t>03 AG 616</t>
  </si>
  <si>
    <t>03 AZ 630</t>
  </si>
  <si>
    <t>WOLKSVAGEN CADDY</t>
  </si>
  <si>
    <t>MEHMET EKİCİ</t>
  </si>
  <si>
    <t>03 VV 515</t>
  </si>
  <si>
    <t>23017140132</t>
  </si>
  <si>
    <t>PERİHAN BOZTEPE</t>
  </si>
  <si>
    <t>03 VU 174</t>
  </si>
  <si>
    <t>195/50R15  82H</t>
  </si>
  <si>
    <t>23180298586</t>
  </si>
  <si>
    <t xml:space="preserve">FALKEN </t>
  </si>
  <si>
    <t>HS 449</t>
  </si>
  <si>
    <t>14578955082</t>
  </si>
  <si>
    <t>205/55R16  91H</t>
  </si>
  <si>
    <t>18466076750</t>
  </si>
  <si>
    <t>OLCAY SUNAR</t>
  </si>
  <si>
    <t>17 HV 050</t>
  </si>
  <si>
    <t>3416-3316</t>
  </si>
  <si>
    <t>(533) 818-7788</t>
  </si>
  <si>
    <t>ÖZAY ULUDAĞ (OTO PLAN)</t>
  </si>
  <si>
    <t>34 BGR 162</t>
  </si>
  <si>
    <t>(549) 790-6862</t>
  </si>
  <si>
    <t>MUSTAFA YENİLMEZ</t>
  </si>
  <si>
    <t>03 ZC 539</t>
  </si>
  <si>
    <t xml:space="preserve">BDİRGESTONE </t>
  </si>
  <si>
    <t xml:space="preserve">JANTLI  </t>
  </si>
  <si>
    <t>(535) 308-3926</t>
  </si>
  <si>
    <t>34 AFF 232</t>
  </si>
  <si>
    <t>(549) 899-2749</t>
  </si>
  <si>
    <t>ÇAĞAN ÖKSÜZ (YÖRKAN)</t>
  </si>
  <si>
    <t>EMRE ÖZALP (OTO PLAN)</t>
  </si>
  <si>
    <t>34 NE 7797</t>
  </si>
  <si>
    <t>(533) 030-8735</t>
  </si>
  <si>
    <t>MEHMET DEMİRCİ ADAÇAL (HEDEF FİLO)</t>
  </si>
  <si>
    <t>34 AFE 525</t>
  </si>
  <si>
    <t>(541) 680-6474</t>
  </si>
  <si>
    <t>EMRE ULUBAY (OTO PLAN)</t>
  </si>
  <si>
    <t>34 PD 8325</t>
  </si>
  <si>
    <t>185/60R15 88T</t>
  </si>
  <si>
    <t>(545) 252-0111</t>
  </si>
  <si>
    <t>İLKER AYKAÇ</t>
  </si>
  <si>
    <t>54 ZZ 347</t>
  </si>
  <si>
    <t>23074136994</t>
  </si>
  <si>
    <t>EMİNE ÖZKAN</t>
  </si>
  <si>
    <t>78 BU 808</t>
  </si>
  <si>
    <t>RİKEN</t>
  </si>
  <si>
    <t>SNOWTİME</t>
  </si>
  <si>
    <t>24632700992</t>
  </si>
  <si>
    <t xml:space="preserve">SNOWAYS3 </t>
  </si>
  <si>
    <t>03 BF 340</t>
  </si>
  <si>
    <t>MEHMET DEMİRHÜYÜK</t>
  </si>
  <si>
    <t>03 BC 932</t>
  </si>
  <si>
    <t>(505) 491-7759</t>
  </si>
  <si>
    <t>SERKAN CİNER (AUTO LAND)</t>
  </si>
  <si>
    <t>34 BOU 722</t>
  </si>
  <si>
    <t>32599516426</t>
  </si>
  <si>
    <t xml:space="preserve">215/55R16 </t>
  </si>
  <si>
    <t>WR3</t>
  </si>
  <si>
    <t>10780523422</t>
  </si>
  <si>
    <t>KENAN ONAY</t>
  </si>
  <si>
    <t>03 HS 184</t>
  </si>
  <si>
    <t xml:space="preserve">C.WİNTER CONTACT </t>
  </si>
  <si>
    <t>56755276474</t>
  </si>
  <si>
    <t>543+A676:M6798877813</t>
  </si>
  <si>
    <t>1400344279</t>
  </si>
  <si>
    <t>ERKAN ŞAYLI (PHLİP MORRİS)</t>
  </si>
  <si>
    <t>34 BTM 046</t>
  </si>
  <si>
    <t>03 UN 404</t>
  </si>
  <si>
    <t>245/65R17 111H</t>
  </si>
  <si>
    <t>ICEGRİP</t>
  </si>
  <si>
    <t>13633471468</t>
  </si>
  <si>
    <t>215/65R16 C</t>
  </si>
  <si>
    <t>MEHMET EMİN ERTOPCU</t>
  </si>
  <si>
    <t>CEPT EVO2</t>
  </si>
  <si>
    <t>11353526826</t>
  </si>
  <si>
    <t>21337213888</t>
  </si>
  <si>
    <t>SEMİH KARAN (hedef)</t>
  </si>
  <si>
    <t>34 AJB 471</t>
  </si>
  <si>
    <t>ALİ CEM AKTAŞ</t>
  </si>
  <si>
    <t>35 JN 786</t>
  </si>
  <si>
    <t>24770410432</t>
  </si>
  <si>
    <t>SEDİR A.Ş</t>
  </si>
  <si>
    <t>03 VT 810</t>
  </si>
  <si>
    <t>VOLKSWAGEN PASSAT CC</t>
  </si>
  <si>
    <t>W DRİVE</t>
  </si>
  <si>
    <t>3250609477</t>
  </si>
  <si>
    <t>SABİLA SONUGÜR</t>
  </si>
  <si>
    <t>KJ117756</t>
  </si>
  <si>
    <t>DİSK DORSE JANT</t>
  </si>
  <si>
    <t>KJ902261405</t>
  </si>
  <si>
    <t>DIŞTAN SÜBAP MERCEDES SCANİA AKO JANT</t>
  </si>
  <si>
    <t>KJ14281</t>
  </si>
  <si>
    <t>14x28</t>
  </si>
  <si>
    <t>10 BİJON HİDROMEK</t>
  </si>
  <si>
    <t>D43007</t>
  </si>
  <si>
    <t>107/105T DAYTON VAN</t>
  </si>
  <si>
    <t>7.50-16C 121/120L 12PR OK144</t>
  </si>
  <si>
    <t>235/65R16C 115/113R W810 E-C-75dB</t>
  </si>
  <si>
    <t>ALPTUZ GIDA LTD.ŞTİ</t>
  </si>
  <si>
    <t>ÇİFTELER TURİZM VE TAŞIMACILIK TİC.LTD.ŞTİ.</t>
  </si>
  <si>
    <t>9.00-16 OK110</t>
  </si>
  <si>
    <t>131R DURAVIS R660</t>
  </si>
  <si>
    <t>EG2500</t>
  </si>
  <si>
    <t>121/119Q TRANSWAY A/T</t>
  </si>
  <si>
    <t>ODA</t>
  </si>
  <si>
    <t>SEFA TOTA (YONCA YEM)</t>
  </si>
  <si>
    <t>03 YB 119</t>
  </si>
  <si>
    <t>ADVAN</t>
  </si>
  <si>
    <t>(544) 223-1012</t>
  </si>
  <si>
    <t>BURAK ÇİL</t>
  </si>
  <si>
    <t>03 VF 999</t>
  </si>
  <si>
    <t>14419427372</t>
  </si>
  <si>
    <t>VOLKAN ÜNAL (DERİNDERE)</t>
  </si>
  <si>
    <t>35 KH 2672</t>
  </si>
  <si>
    <t>16759308526</t>
  </si>
  <si>
    <t>03 AAS 760</t>
  </si>
  <si>
    <t>YASİN YILDIRIM</t>
  </si>
  <si>
    <t>03 AAL 591</t>
  </si>
  <si>
    <t>192342791816</t>
  </si>
  <si>
    <t>AHMET YASİN ERGİN (ÇELİK MOTOR)</t>
  </si>
  <si>
    <t>MEHMET CİVRİ</t>
  </si>
  <si>
    <t>03 SN 133</t>
  </si>
  <si>
    <t>RENANULD MEGANE</t>
  </si>
  <si>
    <t>17737333868</t>
  </si>
  <si>
    <t>DEBİCA+LASSA</t>
  </si>
  <si>
    <t>FRİGO+SNOWAYS 3</t>
  </si>
  <si>
    <t>DERYA AKKİRPİ (ALD OTO)</t>
  </si>
  <si>
    <t>34 BRT 204</t>
  </si>
  <si>
    <t>33997854288</t>
  </si>
  <si>
    <t>LM0001</t>
  </si>
  <si>
    <t>19144268702</t>
  </si>
  <si>
    <t>İSMAİL BİLGİN</t>
  </si>
  <si>
    <t>34 BT 542</t>
  </si>
  <si>
    <t>ABDULLAH ÇALIŞ (GARANTİ FİLO)</t>
  </si>
  <si>
    <t>34 RP 2255</t>
  </si>
  <si>
    <t>SP WİNTER</t>
  </si>
  <si>
    <t>225/55R16 99T</t>
  </si>
  <si>
    <t>24523086594</t>
  </si>
  <si>
    <t>03 EK 577</t>
  </si>
  <si>
    <t>19918244154</t>
  </si>
  <si>
    <t>03 BM 363</t>
  </si>
  <si>
    <t>5890052389</t>
  </si>
  <si>
    <t>BARIŞ ARISOY</t>
  </si>
  <si>
    <t>03 L 0823</t>
  </si>
  <si>
    <t>22840164254</t>
  </si>
  <si>
    <t>VİNTER CONTACKT TS860</t>
  </si>
  <si>
    <t>15700402436</t>
  </si>
  <si>
    <t>BMV</t>
  </si>
  <si>
    <t>DRİVE GUART</t>
  </si>
  <si>
    <t>2615/2815</t>
  </si>
  <si>
    <t>WİNTER PRO</t>
  </si>
  <si>
    <t>DN510</t>
  </si>
  <si>
    <t xml:space="preserve">GOODYEAR </t>
  </si>
  <si>
    <t>SERDAR GİDER (OTOPLAN)</t>
  </si>
  <si>
    <t>34 BBE 560</t>
  </si>
  <si>
    <t>SOTTOZERO WİNTER 210</t>
  </si>
  <si>
    <t>1- JANTLI</t>
  </si>
  <si>
    <t>16780347860</t>
  </si>
  <si>
    <t>GÖNÜL SIRÇİÇEK (OTO PLAN)</t>
  </si>
  <si>
    <t>34 BGG 424</t>
  </si>
  <si>
    <t xml:space="preserve">ULTRA GRİP 9 </t>
  </si>
  <si>
    <t>17557318748</t>
  </si>
  <si>
    <t>SEVGİ GÜVEN (LEASEPLAN FİLO)</t>
  </si>
  <si>
    <t>11161532392</t>
  </si>
  <si>
    <t>215/60R16 99H</t>
  </si>
  <si>
    <t>11290549292</t>
  </si>
  <si>
    <t>LM 25</t>
  </si>
  <si>
    <t>LASSA GOODYEAR</t>
  </si>
  <si>
    <t>SNOWAYS EFFİCEENT GRİP</t>
  </si>
  <si>
    <t>3715 (4) 0313 (1)</t>
  </si>
  <si>
    <t>AKİLE GÜREL</t>
  </si>
  <si>
    <t>35 AS 2242</t>
  </si>
  <si>
    <t>14749382020</t>
  </si>
  <si>
    <t>ŞENLER MERMER (TUNCAY ŞEN)</t>
  </si>
  <si>
    <t>03 ZB 666</t>
  </si>
  <si>
    <t>HONDA HRV</t>
  </si>
  <si>
    <t>0 DL 119</t>
  </si>
  <si>
    <t>COMPETUS WİNTER2</t>
  </si>
  <si>
    <t>215/60R17 100V</t>
  </si>
  <si>
    <t>MEVLÜT ORUÇ</t>
  </si>
  <si>
    <t>03 UC 705</t>
  </si>
  <si>
    <t>14005438522</t>
  </si>
  <si>
    <t>13933442212</t>
  </si>
  <si>
    <t>12617766736</t>
  </si>
  <si>
    <t>WS31</t>
  </si>
  <si>
    <t>YUNUS EMRE YİĞİT</t>
  </si>
  <si>
    <t>06 BAK 979</t>
  </si>
  <si>
    <t xml:space="preserve">DEBİCA  </t>
  </si>
  <si>
    <t xml:space="preserve">FRİGO  </t>
  </si>
  <si>
    <t>185/70R14 88 T</t>
  </si>
  <si>
    <t>10165531394</t>
  </si>
  <si>
    <t>205/55R16 94 H</t>
  </si>
  <si>
    <t>10762548306</t>
  </si>
  <si>
    <t>MUHAMMED TUNCEZ</t>
  </si>
  <si>
    <t>42 UF 861</t>
  </si>
  <si>
    <t>14219622366</t>
  </si>
  <si>
    <t>GİZEM ÖZGÜL (OTOPLAN)</t>
  </si>
  <si>
    <t>33155327166</t>
  </si>
  <si>
    <t>03 AS 790</t>
  </si>
  <si>
    <t>11557522334</t>
  </si>
  <si>
    <t xml:space="preserve">COMPETUS  </t>
  </si>
  <si>
    <t>215/55R16 93H</t>
  </si>
  <si>
    <t>OSMAN HAN (ÇELİ MOTOR, BRİSA)</t>
  </si>
  <si>
    <t>34 ABA 307</t>
  </si>
  <si>
    <t>GASLAVED</t>
  </si>
  <si>
    <t>NAZİK AKTAN SAKİ</t>
  </si>
  <si>
    <t>03 VL 307</t>
  </si>
  <si>
    <t>TOYO</t>
  </si>
  <si>
    <t>GSİ-5</t>
  </si>
  <si>
    <t>eski adet</t>
  </si>
  <si>
    <t>2018 sts</t>
  </si>
  <si>
    <t>12X135 ÇELİK AKÜ</t>
  </si>
  <si>
    <t>SALİM AYDEMİR</t>
  </si>
  <si>
    <t>3615</t>
  </si>
  <si>
    <t>4514</t>
  </si>
  <si>
    <t>3616</t>
  </si>
  <si>
    <t>2116</t>
  </si>
  <si>
    <t>4112</t>
  </si>
  <si>
    <t>4613</t>
  </si>
  <si>
    <t>0214</t>
  </si>
  <si>
    <t>1015</t>
  </si>
  <si>
    <t>0814</t>
  </si>
  <si>
    <t>0614</t>
  </si>
  <si>
    <t>4916</t>
  </si>
  <si>
    <t>3114</t>
  </si>
  <si>
    <t>3515</t>
  </si>
  <si>
    <t>0117</t>
  </si>
  <si>
    <t>3715</t>
  </si>
  <si>
    <t>1311</t>
  </si>
  <si>
    <t>1816</t>
  </si>
  <si>
    <t>4016</t>
  </si>
  <si>
    <t>1815</t>
  </si>
  <si>
    <t>5114</t>
  </si>
  <si>
    <t>2416</t>
  </si>
  <si>
    <t>4716</t>
  </si>
  <si>
    <t>4013</t>
  </si>
  <si>
    <t>2616</t>
  </si>
  <si>
    <t>2716</t>
  </si>
  <si>
    <t>4015</t>
  </si>
  <si>
    <t>4815</t>
  </si>
  <si>
    <t>0116</t>
  </si>
  <si>
    <t>2917</t>
  </si>
  <si>
    <t>4515</t>
  </si>
  <si>
    <t>2016</t>
  </si>
  <si>
    <t>4115</t>
  </si>
  <si>
    <t>2113</t>
  </si>
  <si>
    <t>1012</t>
  </si>
  <si>
    <t>3316</t>
  </si>
  <si>
    <t>2717</t>
  </si>
  <si>
    <t>4412</t>
  </si>
  <si>
    <t>4615</t>
  </si>
  <si>
    <t>1915</t>
  </si>
  <si>
    <t>3416</t>
  </si>
  <si>
    <t>4316</t>
  </si>
  <si>
    <t>2215</t>
  </si>
  <si>
    <t>3415</t>
  </si>
  <si>
    <t>3916</t>
  </si>
  <si>
    <t>2309</t>
  </si>
  <si>
    <t>3617</t>
  </si>
  <si>
    <t>3917</t>
  </si>
  <si>
    <t>2009</t>
  </si>
  <si>
    <t>1617</t>
  </si>
  <si>
    <t>3717</t>
  </si>
  <si>
    <t>2118</t>
  </si>
  <si>
    <t>0914</t>
  </si>
  <si>
    <t>03 BC 643</t>
  </si>
  <si>
    <t>PRİMACY H/P</t>
  </si>
  <si>
    <t>HAKAN AKSOY</t>
  </si>
  <si>
    <t>03 BJ 169</t>
  </si>
  <si>
    <t>BMW 320</t>
  </si>
  <si>
    <t>S001</t>
  </si>
  <si>
    <t xml:space="preserve">225/45R18  </t>
  </si>
  <si>
    <t>0916</t>
  </si>
  <si>
    <t>13999454396</t>
  </si>
  <si>
    <t>İSMAİL GÖRDES</t>
  </si>
  <si>
    <t>03 YB 584</t>
  </si>
  <si>
    <t>T001-İNTENGO</t>
  </si>
  <si>
    <t>1916-3015</t>
  </si>
  <si>
    <t>(532) 723-0584</t>
  </si>
  <si>
    <t>3516</t>
  </si>
  <si>
    <t>2714</t>
  </si>
  <si>
    <t>4918</t>
  </si>
  <si>
    <t>2715</t>
  </si>
  <si>
    <t>3618</t>
  </si>
  <si>
    <t>1315</t>
  </si>
  <si>
    <t>2417</t>
  </si>
  <si>
    <t>4116</t>
  </si>
  <si>
    <t>3212</t>
  </si>
  <si>
    <t>4215</t>
  </si>
  <si>
    <t>3813</t>
  </si>
  <si>
    <t>3417</t>
  </si>
  <si>
    <t>4217</t>
  </si>
  <si>
    <t>4218</t>
  </si>
  <si>
    <t>2017</t>
  </si>
  <si>
    <t>3612</t>
  </si>
  <si>
    <t>2611</t>
  </si>
  <si>
    <t>4118</t>
  </si>
  <si>
    <t>2914</t>
  </si>
  <si>
    <t>4513</t>
  </si>
  <si>
    <t>3818</t>
  </si>
  <si>
    <t>2114</t>
  </si>
  <si>
    <t>2317</t>
  </si>
  <si>
    <t>3918</t>
  </si>
  <si>
    <t>4718</t>
  </si>
  <si>
    <t>4318</t>
  </si>
  <si>
    <t>4018</t>
  </si>
  <si>
    <t>4213</t>
  </si>
  <si>
    <t>2315</t>
  </si>
  <si>
    <t>5117</t>
  </si>
  <si>
    <t>5217</t>
  </si>
  <si>
    <t>4715</t>
  </si>
  <si>
    <t>4418</t>
  </si>
  <si>
    <t>4417</t>
  </si>
  <si>
    <t>3317</t>
  </si>
  <si>
    <t>4617</t>
  </si>
  <si>
    <t>4216</t>
  </si>
  <si>
    <t>2913</t>
  </si>
  <si>
    <t>4618</t>
  </si>
  <si>
    <t>1818</t>
  </si>
  <si>
    <t>2927</t>
  </si>
  <si>
    <t>3518</t>
  </si>
  <si>
    <t>3817</t>
  </si>
  <si>
    <t>2712</t>
  </si>
  <si>
    <t>2312</t>
  </si>
  <si>
    <t>3312</t>
  </si>
  <si>
    <t>1813</t>
  </si>
  <si>
    <t>4117</t>
  </si>
  <si>
    <t>5016</t>
  </si>
  <si>
    <t>4517</t>
  </si>
  <si>
    <t>3517</t>
  </si>
  <si>
    <t>1910</t>
  </si>
  <si>
    <t>3314</t>
  </si>
  <si>
    <t>42217</t>
  </si>
  <si>
    <t>3214</t>
  </si>
  <si>
    <t>3118</t>
  </si>
  <si>
    <t>5116</t>
  </si>
  <si>
    <t>1312</t>
  </si>
  <si>
    <t>0918</t>
  </si>
  <si>
    <t>4911</t>
  </si>
  <si>
    <t>2817</t>
  </si>
  <si>
    <t>5017</t>
  </si>
  <si>
    <t>4818</t>
  </si>
  <si>
    <t>4816</t>
  </si>
  <si>
    <t>3218</t>
  </si>
  <si>
    <t>2013</t>
  </si>
  <si>
    <t>4114</t>
  </si>
  <si>
    <t>2617</t>
  </si>
  <si>
    <t>3015</t>
  </si>
  <si>
    <t>2117</t>
  </si>
  <si>
    <t>0217</t>
  </si>
  <si>
    <t>2217</t>
  </si>
  <si>
    <t>0113</t>
  </si>
  <si>
    <t>2515</t>
  </si>
  <si>
    <t>3919</t>
  </si>
  <si>
    <t>2818</t>
  </si>
  <si>
    <t>0313</t>
  </si>
  <si>
    <t>5216</t>
  </si>
  <si>
    <t>4414</t>
  </si>
  <si>
    <t>2115</t>
  </si>
  <si>
    <t>2615</t>
  </si>
  <si>
    <t>5312</t>
  </si>
  <si>
    <t>2517</t>
  </si>
  <si>
    <t>4110</t>
  </si>
  <si>
    <t>2412</t>
  </si>
  <si>
    <t>3215</t>
  </si>
  <si>
    <t>4516</t>
  </si>
  <si>
    <t>3117</t>
  </si>
  <si>
    <t>3115</t>
  </si>
  <si>
    <t>2112</t>
  </si>
  <si>
    <t>3614</t>
  </si>
  <si>
    <t>2216</t>
  </si>
  <si>
    <t>3016</t>
  </si>
  <si>
    <t>3815</t>
  </si>
  <si>
    <t>4017</t>
  </si>
  <si>
    <t>3718</t>
  </si>
  <si>
    <t>2718</t>
  </si>
  <si>
    <t>5118</t>
  </si>
  <si>
    <t>3513</t>
  </si>
  <si>
    <t>0114</t>
  </si>
  <si>
    <t>3014</t>
  </si>
  <si>
    <t>4315</t>
  </si>
  <si>
    <t>2915</t>
  </si>
  <si>
    <t>5213</t>
  </si>
  <si>
    <t>1513</t>
  </si>
  <si>
    <t>4416</t>
  </si>
  <si>
    <t>0318</t>
  </si>
  <si>
    <t>2816</t>
  </si>
  <si>
    <t>2418</t>
  </si>
  <si>
    <t>0818</t>
  </si>
  <si>
    <t>3018</t>
  </si>
  <si>
    <t>1814</t>
  </si>
  <si>
    <t>5011</t>
  </si>
  <si>
    <t>4518</t>
  </si>
  <si>
    <t>1418</t>
  </si>
  <si>
    <t>3914</t>
  </si>
  <si>
    <t>2210</t>
  </si>
  <si>
    <t>1812</t>
  </si>
  <si>
    <t>EJDER SELVİ (VDF FİLO)</t>
  </si>
  <si>
    <t>34 ACG 172</t>
  </si>
  <si>
    <t>SNOWAYS 3+ERA</t>
  </si>
  <si>
    <t>4311(1)+4417(3)</t>
  </si>
  <si>
    <t>(533) 311-3675</t>
  </si>
  <si>
    <t>34 BFN 547</t>
  </si>
  <si>
    <t>WİNTER PRO2</t>
  </si>
  <si>
    <t>(544) 523-4387</t>
  </si>
  <si>
    <t>SİBEL SEDA TÜRKAN</t>
  </si>
  <si>
    <t>03 BN 836</t>
  </si>
  <si>
    <t>(505) 624-5122</t>
  </si>
  <si>
    <t>34 BFD 608</t>
  </si>
  <si>
    <t>NİSA TUNÇ ARSLAN</t>
  </si>
  <si>
    <t>06 DB 4710</t>
  </si>
  <si>
    <t>16627988096</t>
  </si>
  <si>
    <t>İBRAHİM BOZOĞLU</t>
  </si>
  <si>
    <t>33 VB 979</t>
  </si>
  <si>
    <t>225/45R17 91 H</t>
  </si>
  <si>
    <t>23474062176</t>
  </si>
  <si>
    <t>SAMİ EREN ÖNDER</t>
  </si>
  <si>
    <t>03 RH 937</t>
  </si>
  <si>
    <t>195/50R15 82H</t>
  </si>
  <si>
    <t>40870602478</t>
  </si>
  <si>
    <t>TEVFİK ÇETİN</t>
  </si>
  <si>
    <t>07 VIZ 37</t>
  </si>
  <si>
    <t>03 AAL 491</t>
  </si>
  <si>
    <t xml:space="preserve">SNOWAYS 4/PZERO </t>
  </si>
  <si>
    <t>PZERO 1 ADET</t>
  </si>
  <si>
    <t>23230132488</t>
  </si>
  <si>
    <t>NERİMAN ZEYBEK (EKİM TURİZM)</t>
  </si>
  <si>
    <t>34 SC 8795</t>
  </si>
  <si>
    <t>34714283428</t>
  </si>
  <si>
    <t>03 EK 321</t>
  </si>
  <si>
    <t>RANGE ROVER EVOQUE</t>
  </si>
  <si>
    <t>235/60R18 107H</t>
  </si>
  <si>
    <t>WİNTER CONTACKT</t>
  </si>
  <si>
    <t>03 YA 082</t>
  </si>
  <si>
    <t>MEHMET BALİN(YÖRKAN OT)</t>
  </si>
  <si>
    <t>34 BFD 522</t>
  </si>
  <si>
    <t>WİNTER PRO 2</t>
  </si>
  <si>
    <t>1 AD ÖLÜ</t>
  </si>
  <si>
    <t>PETLAS-KORMORON</t>
  </si>
  <si>
    <t>SNOWMASTER-</t>
  </si>
  <si>
    <t>3917-2814</t>
  </si>
  <si>
    <t xml:space="preserve">ÜMİT ARIKAN </t>
  </si>
  <si>
    <t>03 YA 823</t>
  </si>
  <si>
    <t>(554) 496 02 59</t>
  </si>
  <si>
    <t>385/65R22.5 160J D400T YOL</t>
  </si>
  <si>
    <t>175/65R14 82T SNOWAYS 4</t>
  </si>
  <si>
    <t>İBRAHİM AKBAYIR</t>
  </si>
  <si>
    <t>MUSA SARI</t>
  </si>
  <si>
    <t>185/75R16C 104/102R WINTUS 2</t>
  </si>
  <si>
    <t>HASAN UÇAK</t>
  </si>
  <si>
    <t>245/45R18 100V XL SNOWAYS 3 E-E-70-DB</t>
  </si>
  <si>
    <t>İKBAL AKARYAKIT DİN.TES. A.Ş./AFİUM ŞB.</t>
  </si>
  <si>
    <t>97Y ER300-RFT</t>
  </si>
  <si>
    <t>CAFER YAVUZ</t>
  </si>
  <si>
    <t>TBR-DY</t>
  </si>
  <si>
    <t>D56789</t>
  </si>
  <si>
    <t>315/70R22.5 154/150L D600D YOL</t>
  </si>
  <si>
    <t>  1200</t>
  </si>
  <si>
    <t>CEMAL DEMİR</t>
  </si>
  <si>
    <t>315/70 R22.5 R249+ 152M154L TL</t>
  </si>
  <si>
    <t>AG</t>
  </si>
  <si>
    <t>K120</t>
  </si>
  <si>
    <t>420/85R38 144A8/141B AGRI1</t>
  </si>
  <si>
    <t>285/70R19.5 146/144M EG300S</t>
  </si>
  <si>
    <t>AKİF BULUT</t>
  </si>
  <si>
    <t>KJ902261206</t>
  </si>
  <si>
    <t>12PM OFSET DORSE JANTI</t>
  </si>
  <si>
    <t>İBRAHİM ÖZDEMİR</t>
  </si>
  <si>
    <t>285/65R16</t>
  </si>
  <si>
    <t>MEHMET  TURGUT</t>
  </si>
  <si>
    <t xml:space="preserve">A005 101W </t>
  </si>
  <si>
    <t>235/45R18 98Y XL T005</t>
  </si>
  <si>
    <t>235/65R16C 115/113R R660 DURAVIS C-B-72dB</t>
  </si>
  <si>
    <t>91Y T005</t>
  </si>
  <si>
    <t>111W XL COMPETUS H/P</t>
  </si>
  <si>
    <t xml:space="preserve">235/65R16C 115/113R DOYTON VAN WİNTER </t>
  </si>
  <si>
    <t>EMRAH GÖKBUDAK</t>
  </si>
  <si>
    <t>T015</t>
  </si>
  <si>
    <t>185/65R15 88T SNOWAYS 4</t>
  </si>
  <si>
    <t>195/65R15 95H XL SNOWAYS 4</t>
  </si>
  <si>
    <t>   900</t>
  </si>
  <si>
    <t>245/70R16 107H COMPETUS WINTER 2</t>
  </si>
  <si>
    <t>  1000</t>
  </si>
  <si>
    <t>185R14C 102/100R WINTUS 2</t>
  </si>
  <si>
    <t>225/70R15C 112/110R WINTUS 2</t>
  </si>
  <si>
    <t>195/75R16C 107/105R WINTUS 2</t>
  </si>
  <si>
    <t>205/75R16C 113/111R WINTUS 2</t>
  </si>
  <si>
    <t>  1500</t>
  </si>
  <si>
    <t>235/65R16C 121/119N WINTUS 2</t>
  </si>
  <si>
    <t>215/75R16C 116/114R WINTUS 2</t>
  </si>
  <si>
    <t>  1700</t>
  </si>
  <si>
    <t>225/75R16C 121/120R WINTUS 2</t>
  </si>
  <si>
    <t>  1800</t>
  </si>
  <si>
    <t>  1900</t>
  </si>
  <si>
    <t>  2000</t>
  </si>
  <si>
    <t>  2200</t>
  </si>
  <si>
    <t>  2300</t>
  </si>
  <si>
    <t>235/55R18 104H XL LM005</t>
  </si>
  <si>
    <t>  2400</t>
  </si>
  <si>
    <t>245/70R16 111T XL LM005</t>
  </si>
  <si>
    <t>  2500</t>
  </si>
  <si>
    <t>  2600</t>
  </si>
  <si>
    <t>  2700</t>
  </si>
  <si>
    <t>  2800</t>
  </si>
  <si>
    <t>  2900</t>
  </si>
  <si>
    <t>195/75R16C 107/105R W810</t>
  </si>
  <si>
    <t>  3000</t>
  </si>
  <si>
    <t>  3100</t>
  </si>
  <si>
    <t>235/65R16C 115/113R W810</t>
  </si>
  <si>
    <t>215/60R17 96H LM005</t>
  </si>
  <si>
    <t>215/55R18 99V XL LM005</t>
  </si>
  <si>
    <t>265/60R18 114H XL LM005</t>
  </si>
  <si>
    <t>185/65R15 92T XL SNOWAYS 3</t>
  </si>
  <si>
    <t>205/65R15 94H SNOWAYS 3</t>
  </si>
  <si>
    <t>185/60R15 84T SNOWAYS 4</t>
  </si>
  <si>
    <t>195/60R15 88H SNOWAYS 4</t>
  </si>
  <si>
    <t>225/50R17 98V XL SNOWAYS 4</t>
  </si>
  <si>
    <t>205/50R17 93V XL SNOWAYS 4</t>
  </si>
  <si>
    <t>215/55R17 98V XL SNOWAYS 4</t>
  </si>
  <si>
    <t>175/65R15 84T SNOWAYS 4</t>
  </si>
  <si>
    <t>215/60R16 99H XL SNOWAYS 4</t>
  </si>
  <si>
    <t>235/45R18 98V XL SNOWAYS 4</t>
  </si>
  <si>
    <t>205/55R16 91H SNOWAYS 4</t>
  </si>
  <si>
    <t>205/80R16 104T XL COMPETUS WINTER 2</t>
  </si>
  <si>
    <t>265/70R16 112H COMPETUS WINTER 2</t>
  </si>
  <si>
    <t>225/60R18 100H COMPETUS WINTER 2</t>
  </si>
  <si>
    <t>235/60R18 107H XL COMPETUS WINTER 2</t>
  </si>
  <si>
    <t>  3200</t>
  </si>
  <si>
    <t>215/65R16 98V COMPETUS WINTER 2</t>
  </si>
  <si>
    <t>235/55R18 100V COMPETUS WINTER 2</t>
  </si>
  <si>
    <t>  3400</t>
  </si>
  <si>
    <t>225/55R18 98V COMPETUS WINTER 2</t>
  </si>
  <si>
    <t>  3600</t>
  </si>
  <si>
    <t>  3700</t>
  </si>
  <si>
    <t>225/60R17 99H COMPETUS WINTER 2</t>
  </si>
  <si>
    <t>  3800</t>
  </si>
  <si>
    <t>  3900</t>
  </si>
  <si>
    <t>235/55R17 103V XL COMPETUS WINTER 2</t>
  </si>
  <si>
    <t>  4000</t>
  </si>
  <si>
    <t>235/50R18 101H XL COMPETUS WINTER 2</t>
  </si>
  <si>
    <t>  4100</t>
  </si>
  <si>
    <t>255/55R19 111V XL COMPETUS WINTER 2</t>
  </si>
  <si>
    <t>  4200</t>
  </si>
  <si>
    <t>  4300</t>
  </si>
  <si>
    <t>195/60R16C 99/97T WINTUS 2</t>
  </si>
  <si>
    <t>  4400</t>
  </si>
  <si>
    <t>195/70R15C 104/102R WINTUS 2</t>
  </si>
  <si>
    <t>  4600</t>
  </si>
  <si>
    <t>  4700</t>
  </si>
  <si>
    <t>205/65R16C 107/105R WINTUS 2</t>
  </si>
  <si>
    <t>  4800</t>
  </si>
  <si>
    <t>205/70R15C 106/104R WINTUS 2</t>
  </si>
  <si>
    <t>  4900</t>
  </si>
  <si>
    <t>  5000</t>
  </si>
  <si>
    <t>215/70R15C 109/107R WINTUS 2</t>
  </si>
  <si>
    <t>  5100</t>
  </si>
  <si>
    <t>225/65R16C 112/110R WINTUS 2</t>
  </si>
  <si>
    <t>  5200</t>
  </si>
  <si>
    <t>  5300</t>
  </si>
  <si>
    <t>  5400</t>
  </si>
  <si>
    <t>195/65R15 95H XL LM001</t>
  </si>
  <si>
    <t>  5600</t>
  </si>
  <si>
    <t>185/65R14 86T LM001</t>
  </si>
  <si>
    <t>  6000</t>
  </si>
  <si>
    <t>245/45R18 100V XL LM001</t>
  </si>
  <si>
    <t>  6300</t>
  </si>
  <si>
    <t>215/75R16C 113/111R W810</t>
  </si>
  <si>
    <t>  6500</t>
  </si>
  <si>
    <t>215/55R16 97H XL SNOWAYS 4</t>
  </si>
  <si>
    <t>185/65R15 88T LM005</t>
  </si>
  <si>
    <t>225/40R18 92V XL LM005 DRIVEGUARD RFT</t>
  </si>
  <si>
    <t>205/55R16 91V GREENWAYS</t>
  </si>
  <si>
    <t>İBRAHİM BACAK</t>
  </si>
  <si>
    <t>215/75R16C 8PR 113/111R R623 F-C-71dB</t>
  </si>
  <si>
    <t>ALAATTİN ERAY</t>
  </si>
  <si>
    <t>83T SNOWAYS3</t>
  </si>
  <si>
    <t>84T SNOWAYS 4</t>
  </si>
  <si>
    <t>88T LM005</t>
  </si>
  <si>
    <t>82H SNOWAYS 4</t>
  </si>
  <si>
    <t>93V XL SNOWAYS 4</t>
  </si>
  <si>
    <t>91H LM005</t>
  </si>
  <si>
    <t>99V XL LM005</t>
  </si>
  <si>
    <t>99H XL SNOWAYS 4</t>
  </si>
  <si>
    <t>96H LM005</t>
  </si>
  <si>
    <t>116/114R WINTUS 2</t>
  </si>
  <si>
    <t>92V XL LM005 DRIVEGUARD RFT</t>
  </si>
  <si>
    <t>97V T001</t>
  </si>
  <si>
    <t>121/120R WINTUS 2</t>
  </si>
  <si>
    <t>104H XL LM005</t>
  </si>
  <si>
    <t>111T XL LM005</t>
  </si>
  <si>
    <t>114H XL LM005</t>
  </si>
  <si>
    <t>315/70R22.6</t>
  </si>
  <si>
    <t> 100</t>
  </si>
  <si>
    <t>ÇELİK AKÜ DAR-DÜZ</t>
  </si>
  <si>
    <t>ÇELİK AKÜ SFB</t>
  </si>
  <si>
    <t>ÇELİK AKÜ BASIK</t>
  </si>
  <si>
    <t>ÇELİK AKÜ TERS-DÜZ</t>
  </si>
  <si>
    <t>205/75R16C 113/111R WİNTUS 2</t>
  </si>
  <si>
    <t>ÇETİN AKYOL</t>
  </si>
  <si>
    <t>215/55R17 98W XL T005</t>
  </si>
  <si>
    <t>GÖKHAN KÜÇÜKDERE</t>
  </si>
  <si>
    <t>Ürün 26.08.2019 tarihinde karşılanması planlanmaktadır.</t>
  </si>
  <si>
    <t>12R22.5 152/148L EG520D</t>
  </si>
  <si>
    <t>195/75R16C 107/105R DAYTON VAN WINTER</t>
  </si>
  <si>
    <t>205/75R16C 110/108R DAYTON VAN WINTER</t>
  </si>
  <si>
    <t>235/65R16C 115/113R DAYTON VAN WINTER</t>
  </si>
  <si>
    <t>D45104</t>
  </si>
  <si>
    <t>320/85R20 119A8/116B AGRI1</t>
  </si>
  <si>
    <t>HÜSEYİN KARAKAYA LTD.ŞTİ</t>
  </si>
  <si>
    <t>ATIF ATALAY</t>
  </si>
  <si>
    <t>MAXIWAYS 110D</t>
  </si>
  <si>
    <t>E2500</t>
  </si>
  <si>
    <t>MUSTAFA  ARGADAL</t>
  </si>
  <si>
    <t>116H TL XL LAML LM005</t>
  </si>
  <si>
    <t>98Y XL T005 RFT</t>
  </si>
  <si>
    <t>275/35R19</t>
  </si>
  <si>
    <t>100Y XL T005 RFT</t>
  </si>
  <si>
    <t>215/75R17.5 126/124M R152AZ</t>
  </si>
  <si>
    <t>ESEN SÜRÜ</t>
  </si>
  <si>
    <t>245/70R16 111T XL COMPETUS A/T 2</t>
  </si>
  <si>
    <t>KRM</t>
  </si>
  <si>
    <t>HİKMETULLAH GÖKSUGÜZEL</t>
  </si>
  <si>
    <t>104/102R DAYTON VAN WINTER</t>
  </si>
  <si>
    <t>175/65R14 82H EP150 B-C-69dB</t>
  </si>
  <si>
    <t>AYDOĞAN ÖZSAKARYA</t>
  </si>
  <si>
    <t>GÜNNUR ATAŞ EMTA REKLAM</t>
  </si>
  <si>
    <t>94Y XL T005</t>
  </si>
  <si>
    <t>C000</t>
  </si>
  <si>
    <t>AA100109</t>
  </si>
  <si>
    <t>AHMET DONBAYCI</t>
  </si>
  <si>
    <t>UĞUR YAKIN</t>
  </si>
  <si>
    <t>205/65R16C 8PR 107/105T TRANSWAY 2</t>
  </si>
  <si>
    <t>TOURING 2</t>
  </si>
  <si>
    <t>CNT-532121</t>
  </si>
  <si>
    <t>160K CHT3 20PR MS</t>
  </si>
  <si>
    <t>ÖZKA4516</t>
  </si>
  <si>
    <t>Ürün 15.09.2019 tarihinde karşılanması planlanmaktadır.</t>
  </si>
  <si>
    <t>13R 22.5 LGT BANDAG</t>
  </si>
  <si>
    <t>205/80R16 104T XL COMPETUS A/T 2</t>
  </si>
  <si>
    <t>Ürün 2 ay sonra karşılanması planlanmaktadır.</t>
  </si>
  <si>
    <t>215/65R16 102T XL COMPETUS A/T 2</t>
  </si>
  <si>
    <t>235/70R16 106T COMPETUS A/T 2</t>
  </si>
  <si>
    <t>Ürün 14.09.2019 tarihinde karşılanması planlanmaktadır.</t>
  </si>
  <si>
    <t>Ürün 21.09.2019 tarihinde karşılanması planlanmaktadır.</t>
  </si>
  <si>
    <t>255/70R16 111T COMPETUS A/T 2</t>
  </si>
  <si>
    <t>265/70R16 112T COMPETUS A/T 2</t>
  </si>
  <si>
    <t>Ürün 17.09.2019 tarihinde karşılanması planlanmaktadır.</t>
  </si>
  <si>
    <t>235/55R17 103V XL COMPETUS H/P</t>
  </si>
  <si>
    <t>255/65R17 110T COMPETUS A/T 2</t>
  </si>
  <si>
    <t>225/75R16C 118/116R TRANSWAY 2</t>
  </si>
  <si>
    <t>185/65R14 86H GREENWAYS</t>
  </si>
  <si>
    <t>245/45R17 95W T001</t>
  </si>
  <si>
    <t>225/40R18 92Y XL DRIVEGUARD RFT</t>
  </si>
  <si>
    <t>245/45R18 100Y XL DRIVEWAYS</t>
  </si>
  <si>
    <t>195/75R16C 107/105Q MULTIWAYS-C</t>
  </si>
  <si>
    <t>205/75R16C 113/111Q MULTIWAYS-C</t>
  </si>
  <si>
    <t>215/65R16 98H MULTIWAYS 4x4</t>
  </si>
  <si>
    <t>Ürün 20.09.2019 tarihinde karşılanması planlanmaktadır.</t>
  </si>
  <si>
    <t>PRL20778</t>
  </si>
  <si>
    <t>FH 01 PİRELLİ ÖN</t>
  </si>
  <si>
    <t>KJ65600</t>
  </si>
  <si>
    <t>9.00X16</t>
  </si>
  <si>
    <t>6 BIJON ÇEMBERLİ</t>
  </si>
  <si>
    <t>Ürün 19.09.2019 tarihinde karşılanması planlanmaktadır.</t>
  </si>
  <si>
    <t>Ürün 24.09.2019 tarihinde karşılanması planlanmaktadır.</t>
  </si>
  <si>
    <t>Ürün 18.09.2019 tarihinde karşılanması planlanmaktadır.</t>
  </si>
  <si>
    <t>Ürün 25.09.2019 tarihinde karşılanması planlanmaktadır.</t>
  </si>
  <si>
    <t>Ürün 27.09.2019 tarihinde karşılanması planlanmaktadır.</t>
  </si>
  <si>
    <t>Ürün 16.09.2019 tarihinde karşılanması planlanmaktadır.</t>
  </si>
  <si>
    <t>Ürün 26.09.2019 tarihinde karşılanması planlanmaktadır.</t>
  </si>
  <si>
    <t>Ürün 29.09.2019 tarihinde karşılanması planlanmaktadır.</t>
  </si>
  <si>
    <t>215/65R17 103H XL LM005</t>
  </si>
  <si>
    <t>225/60R18 LM 80</t>
  </si>
  <si>
    <t>HÜSEYİN KOCA</t>
  </si>
  <si>
    <t>4M</t>
  </si>
  <si>
    <t>102/100Q MULTIWAYS-C</t>
  </si>
  <si>
    <t>102/100R MULTIWAYS-C</t>
  </si>
  <si>
    <t>113/111Q MULTIWAYS-C</t>
  </si>
  <si>
    <t>112/110R MULTIWAYS-C</t>
  </si>
  <si>
    <t>104/102R MULTIWAYS-C</t>
  </si>
  <si>
    <t>9.00X22.5 0 OFSET10 BİJON</t>
  </si>
  <si>
    <t>ASLAN YOL İNŞAAT MADEN NAK.TUR.SAN.VE TİC.LTD.ŞTİ.</t>
  </si>
  <si>
    <t>SEYFULLAH SAFA SAYMAN</t>
  </si>
  <si>
    <t>165/80R13 83T SNOWAYS 3</t>
  </si>
  <si>
    <t>İLYAS YEŞİLKAYA</t>
  </si>
  <si>
    <t>LT-DY</t>
  </si>
  <si>
    <t>Ürün 28.09.2019 tarihinde karşılanması planlanmaktadır.</t>
  </si>
  <si>
    <t>91W ER300-1 RFT</t>
  </si>
  <si>
    <t>460/85R34 147A8/144B (18.4R34) AGRI1</t>
  </si>
  <si>
    <t>380/85R28 133A8/130B (14.9R28) AGRI1</t>
  </si>
  <si>
    <t>L5B0140</t>
  </si>
  <si>
    <t>3.00-15</t>
  </si>
  <si>
    <t>215/65R16 98 V COMPETUS WİNTER</t>
  </si>
  <si>
    <t>ABBAS UĞUR BAĞDU</t>
  </si>
  <si>
    <t>İBRAHİM ÇETİN</t>
  </si>
  <si>
    <t>215/75R16C 116/114Q TRANSWAY A/T</t>
  </si>
  <si>
    <t>215/75R16C 113/111Q MULTIWAYS-C</t>
  </si>
  <si>
    <t>K045</t>
  </si>
  <si>
    <t>185/65 R14 86T DW510E</t>
  </si>
  <si>
    <t>ARİF NECMİ TÜRE</t>
  </si>
  <si>
    <t>DURAL ÇİÇEK</t>
  </si>
  <si>
    <t>A005 98V</t>
  </si>
  <si>
    <t>89H SNOWAYS 4</t>
  </si>
  <si>
    <t>110T COMPETUS A/T2</t>
  </si>
  <si>
    <t>15x4.5-8</t>
  </si>
  <si>
    <t>PREMIUM LINE 3D CLIP NM SOLID</t>
  </si>
  <si>
    <t>BDLT</t>
  </si>
  <si>
    <t>BDM1 BANDAG</t>
  </si>
  <si>
    <t>LGT BANDAG</t>
  </si>
  <si>
    <t>13R 22.5</t>
  </si>
  <si>
    <t>PRO DR1 BANDAG</t>
  </si>
  <si>
    <t>M749 Fuel Tech 260</t>
  </si>
  <si>
    <t>BDR-C BANDAG</t>
  </si>
  <si>
    <t xml:space="preserve">BDR WXT </t>
  </si>
  <si>
    <t>R-DRİVE 001</t>
  </si>
  <si>
    <t>M788(E) 240</t>
  </si>
  <si>
    <t>BDR WXT</t>
  </si>
  <si>
    <t>BDR HG 260</t>
  </si>
  <si>
    <t>R-DRİVE 001+280</t>
  </si>
  <si>
    <t>BDR-ASD 250</t>
  </si>
  <si>
    <t>BDR W+ 260</t>
  </si>
  <si>
    <t>BRM1 250</t>
  </si>
  <si>
    <t>M729 BANDAG</t>
  </si>
  <si>
    <t>M840 250 BANDAG</t>
  </si>
  <si>
    <t>R-DRİVE 001 BANDAG</t>
  </si>
  <si>
    <t>BTR (E) 390</t>
  </si>
  <si>
    <t>315/80R 22.5</t>
  </si>
  <si>
    <t>315/80R22,5</t>
  </si>
  <si>
    <t>185/60R14 82H SNOWAYS 3</t>
  </si>
  <si>
    <t>195/60R15 88H GREENWAYS</t>
  </si>
  <si>
    <t>195/55R16 87H GREENWAYS</t>
  </si>
  <si>
    <t>225/65R16C 112/110R W810 E-C-75dB</t>
  </si>
  <si>
    <t>205/65R15 94H SNOWAYS 3 E-E-72dB</t>
  </si>
  <si>
    <t>185/60R14 82 H SNOWAYS 3 E-C-72 Db</t>
  </si>
  <si>
    <t>195/60R16C 99/97T WİNTUS 2 E-C-75 DB</t>
  </si>
  <si>
    <t>BOR MAKİNA SANAYİ TİC.LTD.ŞTİ</t>
  </si>
  <si>
    <t>ESKİŞEHİR İL EMNİYET MÜDÜRLÜĞÜ</t>
  </si>
  <si>
    <t>EYİP KOCA</t>
  </si>
  <si>
    <t>ÖZKA1611</t>
  </si>
  <si>
    <t>BAYCAN BÜYÜKBOZDOĞAN</t>
  </si>
  <si>
    <t>ESKİŞEHİR GÜLER ÇELİK KONT.SER.İNŞ.LOJ.TAŞ.SAN.TİC.LTD.ŞTİ.</t>
  </si>
  <si>
    <t>6.00-19 6PR TR68</t>
  </si>
  <si>
    <t>109H XL LM80 EVO</t>
  </si>
  <si>
    <t>7.50-16 8PR TR68</t>
  </si>
  <si>
    <t>9.00-16C TR177A</t>
  </si>
  <si>
    <t>13R22.5 156/150K EG520S</t>
  </si>
  <si>
    <t>295/80R22.5 M788(E) 240</t>
  </si>
  <si>
    <t>205/55R16  91H LM001</t>
  </si>
  <si>
    <t>215/60R16 99H XL SNOWAYS 3 E-E-70dB</t>
  </si>
  <si>
    <t>13R22.5  154/150K  EG600D</t>
  </si>
  <si>
    <t>BEYLİKOVA İLÇE EMNİYET AMİRLİĞİ</t>
  </si>
  <si>
    <t>ERDAL ÇELİK</t>
  </si>
  <si>
    <t>HAS ESKİŞEHİR OTO CAM SERV.TAŞ.HİZ.SAN.TİC.LTD.ŞTİ.</t>
  </si>
  <si>
    <t>HÜSNÜ AKPINAR</t>
  </si>
  <si>
    <t>KAZIM GÜRBÜZER</t>
  </si>
  <si>
    <t>MEHMET YILMAZ</t>
  </si>
  <si>
    <t>ABDULLAH ÇINAR</t>
  </si>
  <si>
    <t>OTOPRATİK AKÜ 180AH</t>
  </si>
  <si>
    <t>OTOPRATİK AKÜ 135AH</t>
  </si>
  <si>
    <t>OTOPRATİK AKÜ 90AH</t>
  </si>
  <si>
    <t>OTOPRATİK AKÜ 72AH</t>
  </si>
  <si>
    <t>AKÜ</t>
  </si>
  <si>
    <t>13.6/12-28 8PR TR70</t>
  </si>
  <si>
    <t>175/70R14 88T XL SNOWAYS 3 F-E-70dB</t>
  </si>
  <si>
    <t>205/65R16C 107/105T W810 E-C-75dB</t>
  </si>
  <si>
    <t>ALİ METİN</t>
  </si>
  <si>
    <t>HÜSEYİN AKALIN</t>
  </si>
  <si>
    <t>SERDAL BELYURT</t>
  </si>
  <si>
    <t>14.9/13-28 8PR TR70</t>
  </si>
  <si>
    <t>175/70R13 82T GREENWAYS</t>
  </si>
  <si>
    <t>225/50R17 98Y XL DRIVEWAYS</t>
  </si>
  <si>
    <t>225/55R17 101W XL DRIVEWAYS</t>
  </si>
  <si>
    <t>215/75R16C 116/114R TRANSWAY 2</t>
  </si>
  <si>
    <t>215/75R16C 113/111R TRANSWAY</t>
  </si>
  <si>
    <t>11R22.5 148/145M ENERGIA 5500</t>
  </si>
  <si>
    <t>12R22.5 152/148M EG2500</t>
  </si>
  <si>
    <t>275/70R22.5 150/148J EG100S</t>
  </si>
  <si>
    <t>Ürün 30.10.2019 tarihinde karşılanması planlanmaktadır.</t>
  </si>
  <si>
    <t>315/70R22.5 154/152L R-Drive 001</t>
  </si>
  <si>
    <t>315/80R22.5 154/150M (156/150L) E3000</t>
  </si>
  <si>
    <t>315/80R22.5 154/150M ENERGIA 310S</t>
  </si>
  <si>
    <t>400/70-20 (16.0/70-20) 14PR EG TL</t>
  </si>
  <si>
    <t>18.4-26 12 PR EG TL</t>
  </si>
  <si>
    <t>OTR</t>
  </si>
  <si>
    <t>315/80R22.5 154/150M ENERGIA 320D</t>
  </si>
  <si>
    <t>315/80R22.5 154/150M EG5500</t>
  </si>
  <si>
    <t>315/80R22.5 156/150L R-Drive 001</t>
  </si>
  <si>
    <t>315/80R22.5 156/150K EG520D</t>
  </si>
  <si>
    <t>Ürün 21.10.2019 tarihinde karşılanması planlanmaktadır.</t>
  </si>
  <si>
    <t>385/65R22.5 160K (158L) EG300T AS</t>
  </si>
  <si>
    <t>385/65R22.5 160K EG500T AS</t>
  </si>
  <si>
    <t>385/65R22.5 160K (158L) M-TRAILER001</t>
  </si>
  <si>
    <t>Ürün 23.10.2019 tarihinde karşılanması planlanmaktadır.</t>
  </si>
  <si>
    <t>245/70R17.5 136/134M R-Steer 002</t>
  </si>
  <si>
    <t xml:space="preserve">245/70R17.5 R-STEER 002 </t>
  </si>
  <si>
    <t>AFYONKARAHİSAR BELEDİYE BAŞKANLIĞI</t>
  </si>
  <si>
    <t>HAKAN ÇENGELCİ HAKAN HAFRİYAT</t>
  </si>
  <si>
    <t>SAİT ÖRENKAYA</t>
  </si>
  <si>
    <t>225/45R17 91H SNOWAYS 3 E-E-68dB</t>
  </si>
  <si>
    <t>315/80R22.5 154/150L ENERGİA 6500 D-D-71DB</t>
  </si>
  <si>
    <t>295/80R22.5 152/148M ENERGIA 320D</t>
  </si>
  <si>
    <t>ÖZ GERİ DÖNÜŞÜM NAK. İNŞ. SAN. VE TİC. LTD. ŞTİ.</t>
  </si>
  <si>
    <t>SUAT ÖZKIR</t>
  </si>
  <si>
    <t>PTL15513</t>
  </si>
  <si>
    <t>SLCK HELLA</t>
  </si>
  <si>
    <t>Kamyon cam sileceği</t>
  </si>
  <si>
    <t>460/85R38 149A8/146B (18.4R38) AGRI1</t>
  </si>
  <si>
    <t>245/70R16 111H XL COMPETUS H/L</t>
  </si>
  <si>
    <t>225/75R16C 121/120R R660 DURAVIS</t>
  </si>
  <si>
    <t>245/45R19 102Y XL S001 EXT</t>
  </si>
  <si>
    <t>235/55R19 105V XL LM80 EVO</t>
  </si>
  <si>
    <t>BSZ</t>
  </si>
  <si>
    <t xml:space="preserve">215/75R16C DAYTON VAN WİNTER </t>
  </si>
  <si>
    <t>7.50-18 8PR TR68</t>
  </si>
  <si>
    <t>215/75R17.5 126/124M M729</t>
  </si>
  <si>
    <t>185R14C 102/100R WINTUS 2 E-E-75dB</t>
  </si>
  <si>
    <t>185R14C 102/100R DAYTON VAN WINTER</t>
  </si>
  <si>
    <t>195R14C 106/104R DAYTON VAN WINTER</t>
  </si>
  <si>
    <t>215/65R16 98H COMPETUS H/L E-C-71dB</t>
  </si>
  <si>
    <t>245/70R16 111T XL LM80 EVO C-C-72dB</t>
  </si>
  <si>
    <t>205/55R16 91H LM32 E-C-70dB</t>
  </si>
  <si>
    <t>215/50R17 95V XL SNOWAYS 4</t>
  </si>
  <si>
    <t>7.50-15 PUMA İÇ</t>
  </si>
  <si>
    <t>295/80R22.5 152/148M EG310S</t>
  </si>
  <si>
    <t xml:space="preserve">295/80R22.5 152/148M (154/150L) EG5500 </t>
  </si>
  <si>
    <t>7.50-16 IMP 12PR OK200 Römork</t>
  </si>
  <si>
    <t>9.00-16 IMP 14PR OK110R Römork</t>
  </si>
  <si>
    <t>225/70R15C 112/110R DAYTON VAN WINTER</t>
  </si>
  <si>
    <t>215/65R16C 109/107R WINTUS 2 E-C-75dB</t>
  </si>
  <si>
    <t>225/75R16C 121/120R W810</t>
  </si>
  <si>
    <t>175/70R13 82T TOURİNG 2</t>
  </si>
  <si>
    <t>195/60R15 88T DW510E</t>
  </si>
  <si>
    <t>205/60R16 92H SNOWAYS 3 F-E-72dB</t>
  </si>
  <si>
    <t>215/55R16 DW510E 93H</t>
  </si>
  <si>
    <t>215/50R17 95V XL SNOWAYS 3 F-E-70dB</t>
  </si>
  <si>
    <t>16.9-28 14PR TL IND80</t>
  </si>
  <si>
    <t>11.75X22.5 DORSE JANTI</t>
  </si>
  <si>
    <t>18.4/15-30 TR218A</t>
  </si>
  <si>
    <t>225/70R15C 112/110R MULTIWAYS-C</t>
  </si>
  <si>
    <t>215/55R16 93V DRIVEWAYS</t>
  </si>
  <si>
    <t>12/105 HD  MUTLU</t>
  </si>
  <si>
    <t>MEHMET KURTBAŞ</t>
  </si>
  <si>
    <t>MUSTAFA KAYMAZ</t>
  </si>
  <si>
    <t>RAMAZAN GENCER</t>
  </si>
  <si>
    <t>Rot</t>
  </si>
  <si>
    <t>A11246</t>
  </si>
  <si>
    <t>KISA ROT</t>
  </si>
  <si>
    <t>A11307</t>
  </si>
  <si>
    <t>ACTROS</t>
  </si>
  <si>
    <t>A11308</t>
  </si>
  <si>
    <t>AXOR</t>
  </si>
  <si>
    <t>A11309</t>
  </si>
  <si>
    <t>A11391</t>
  </si>
  <si>
    <t>A11520</t>
  </si>
  <si>
    <t>ATEGO</t>
  </si>
  <si>
    <t>A11522</t>
  </si>
  <si>
    <t>DİREKSİYON</t>
  </si>
  <si>
    <t>A11547</t>
  </si>
  <si>
    <t>VOLVO FH-FM</t>
  </si>
  <si>
    <t>A11628</t>
  </si>
  <si>
    <t xml:space="preserve">DİREKSYON ROTU </t>
  </si>
  <si>
    <t>VOLVO RH 12/16</t>
  </si>
  <si>
    <t>A11633</t>
  </si>
  <si>
    <t>A11729</t>
  </si>
  <si>
    <t>A11793</t>
  </si>
  <si>
    <t>A11818</t>
  </si>
  <si>
    <t>A11829</t>
  </si>
  <si>
    <t>A11893</t>
  </si>
  <si>
    <t>RENAULT KASA 420</t>
  </si>
  <si>
    <t>A11993</t>
  </si>
  <si>
    <t>A12019</t>
  </si>
  <si>
    <t>SCANIA</t>
  </si>
  <si>
    <t>A12108</t>
  </si>
  <si>
    <t>A12302</t>
  </si>
  <si>
    <t>UZUN ROT</t>
  </si>
  <si>
    <t>A13321</t>
  </si>
  <si>
    <t>SCANIA R-SERİ</t>
  </si>
  <si>
    <t>A13842</t>
  </si>
  <si>
    <t>ACTROS 3842</t>
  </si>
  <si>
    <t>A13848</t>
  </si>
  <si>
    <t>SCANIA 4 SERİ</t>
  </si>
  <si>
    <t>A13871</t>
  </si>
  <si>
    <t>MAN TGA 3871</t>
  </si>
  <si>
    <t>A13872</t>
  </si>
  <si>
    <t>MAN TGA tüm seri</t>
  </si>
  <si>
    <t>A13880</t>
  </si>
  <si>
    <t>A13883</t>
  </si>
  <si>
    <t>RENAULT Premium 420</t>
  </si>
  <si>
    <t>A13893</t>
  </si>
  <si>
    <t xml:space="preserve"> VOLVO FM</t>
  </si>
  <si>
    <t>A13905</t>
  </si>
  <si>
    <t>A13909</t>
  </si>
  <si>
    <t>SCANİA 4 SERİ</t>
  </si>
  <si>
    <t>A14163</t>
  </si>
  <si>
    <t>A14173</t>
  </si>
  <si>
    <t>A14180</t>
  </si>
  <si>
    <t>A14181</t>
  </si>
  <si>
    <t>RENAULT Premium 440-450</t>
  </si>
  <si>
    <t>A14238</t>
  </si>
  <si>
    <t>A14304</t>
  </si>
  <si>
    <t>RENAULT 370-450</t>
  </si>
  <si>
    <t>A1467</t>
  </si>
  <si>
    <t>MAN Direksiyon</t>
  </si>
  <si>
    <t>A14736</t>
  </si>
  <si>
    <t>A14800</t>
  </si>
  <si>
    <t>A14809</t>
  </si>
  <si>
    <t>A14811</t>
  </si>
  <si>
    <t>A14818</t>
  </si>
  <si>
    <t>A15040</t>
  </si>
  <si>
    <t>MAN TGL</t>
  </si>
  <si>
    <t>A1772</t>
  </si>
  <si>
    <t>A21932</t>
  </si>
  <si>
    <t>A27027</t>
  </si>
  <si>
    <t>A33741</t>
  </si>
  <si>
    <t>A3804</t>
  </si>
  <si>
    <t>MERCEDES MAN Sağ</t>
  </si>
  <si>
    <t>A3805</t>
  </si>
  <si>
    <t>MERCEDES MAN Sol</t>
  </si>
  <si>
    <t xml:space="preserve">ROT KAFASI </t>
  </si>
  <si>
    <t>MCH-225</t>
  </si>
  <si>
    <t>PRİMACY 3 ZR 97W</t>
  </si>
  <si>
    <t>LTS İÇ89</t>
  </si>
  <si>
    <t>Litsa TR218/A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</si>
</sst>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₺_-;\-* #,##0.00\ _₺_-;_-* &quot;-&quot;??\ _₺_-;_-@_-"/>
    <numFmt numFmtId="164" formatCode="#,##0_ ;[Red]\-#,##0\ "/>
    <numFmt numFmtId="165" formatCode="[$R-1C09]0;[$R-1C09]\-0"/>
    <numFmt numFmtId="166" formatCode="dd/mm/yy;@"/>
    <numFmt numFmtId="167" formatCode="[&lt;=9999999]###\-####;\(###\)\ ###\-####"/>
    <numFmt numFmtId="168" formatCode="#,##0.00_ ;[Red]\-#,##0.00\ "/>
    <numFmt numFmtId="169" formatCode="0_ ;[Red]\-0\ "/>
    <numFmt numFmtId="170" formatCode="0.00_ ;\-0.00\ "/>
  </numFmts>
  <fonts count="82" x14ac:knownFonts="1"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0"/>
      <color indexed="8"/>
      <name val="Calibri"/>
      <family val="2"/>
      <charset val="162"/>
    </font>
    <font>
      <b/>
      <sz val="12"/>
      <color indexed="8"/>
      <name val="Calibri"/>
      <family val="2"/>
      <charset val="162"/>
    </font>
    <font>
      <sz val="12"/>
      <color indexed="30"/>
      <name val="Calibri"/>
      <family val="2"/>
      <charset val="162"/>
    </font>
    <font>
      <b/>
      <sz val="10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b/>
      <sz val="11"/>
      <name val="Calibri"/>
      <family val="2"/>
      <charset val="162"/>
    </font>
    <font>
      <sz val="11"/>
      <name val="Calibri"/>
      <family val="2"/>
      <charset val="162"/>
    </font>
    <font>
      <sz val="11"/>
      <color indexed="9"/>
      <name val="Calibri"/>
      <family val="2"/>
      <charset val="162"/>
    </font>
    <font>
      <shadow/>
      <sz val="11"/>
      <color indexed="8"/>
      <name val="Calibri"/>
      <family val="2"/>
      <charset val="162"/>
    </font>
    <font>
      <b/>
      <sz val="10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color indexed="9"/>
      <name val="Arial"/>
      <family val="2"/>
      <charset val="162"/>
    </font>
    <font>
      <sz val="11"/>
      <color theme="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2"/>
      <color rgb="FF0070C0"/>
      <name val="Calibri"/>
      <family val="2"/>
      <charset val="162"/>
    </font>
    <font>
      <sz val="11"/>
      <name val="Calibri"/>
      <family val="2"/>
      <charset val="162"/>
      <scheme val="minor"/>
    </font>
    <font>
      <sz val="11"/>
      <color theme="0"/>
      <name val="Calibri"/>
      <family val="2"/>
      <charset val="162"/>
    </font>
    <font>
      <sz val="11"/>
      <color theme="0" tint="-0.14999847407452621"/>
      <name val="Calibri"/>
      <family val="2"/>
      <charset val="162"/>
    </font>
    <font>
      <sz val="11"/>
      <color theme="0" tint="-0.1499984740745262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1"/>
      <color rgb="FFFF0000"/>
      <name val="Calibri"/>
      <family val="2"/>
      <charset val="162"/>
    </font>
    <font>
      <sz val="11"/>
      <color theme="3" tint="0.79998168889431442"/>
      <name val="Calibri"/>
      <family val="2"/>
      <charset val="162"/>
    </font>
    <font>
      <b/>
      <sz val="11"/>
      <name val="Calibri"/>
      <family val="2"/>
      <charset val="162"/>
      <scheme val="minor"/>
    </font>
    <font>
      <b/>
      <sz val="12"/>
      <name val="Calibri"/>
      <family val="2"/>
      <charset val="162"/>
    </font>
    <font>
      <sz val="12"/>
      <name val="Calibri"/>
      <family val="2"/>
      <charset val="162"/>
    </font>
    <font>
      <sz val="11"/>
      <color rgb="FF9C6500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9"/>
      <color rgb="FF0070C0"/>
      <name val="Calibri"/>
      <family val="2"/>
      <charset val="162"/>
      <scheme val="minor"/>
    </font>
    <font>
      <sz val="9"/>
      <color rgb="FFFF00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theme="4" tint="0.79998168889431442"/>
      <name val="Calibri"/>
      <family val="2"/>
      <charset val="162"/>
    </font>
    <font>
      <sz val="11"/>
      <color rgb="FF0070C0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0"/>
      <name val="Arial"/>
      <family val="2"/>
      <charset val="16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4.9989318521683403E-2"/>
      <name val="Calibri"/>
      <family val="2"/>
      <charset val="162"/>
    </font>
    <font>
      <sz val="9"/>
      <color rgb="FF9C0006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11"/>
      <color theme="0" tint="-4.9989318521683403E-2"/>
      <name val="Calibri"/>
      <family val="2"/>
      <charset val="162"/>
      <scheme val="minor"/>
    </font>
    <font>
      <b/>
      <sz val="11"/>
      <color indexed="8"/>
      <name val="Calibri"/>
      <family val="2"/>
      <charset val="162"/>
      <scheme val="minor"/>
    </font>
    <font>
      <sz val="11"/>
      <color indexed="8"/>
      <name val="Calibri"/>
      <family val="2"/>
      <charset val="162"/>
      <scheme val="minor"/>
    </font>
    <font>
      <sz val="11"/>
      <color indexed="9"/>
      <name val="Calibri"/>
      <family val="2"/>
      <charset val="162"/>
      <scheme val="minor"/>
    </font>
    <font>
      <sz val="11"/>
      <color theme="3" tint="0.79998168889431442"/>
      <name val="Calibri"/>
      <family val="2"/>
      <charset val="162"/>
      <scheme val="minor"/>
    </font>
    <font>
      <sz val="11"/>
      <color indexed="30"/>
      <name val="Calibri"/>
      <family val="2"/>
      <charset val="162"/>
      <scheme val="minor"/>
    </font>
    <font>
      <sz val="10"/>
      <color theme="0"/>
      <name val="Arial"/>
      <family val="2"/>
      <charset val="162"/>
    </font>
    <font>
      <sz val="11"/>
      <color indexed="9"/>
      <name val="Arial"/>
      <family val="2"/>
      <charset val="162"/>
    </font>
    <font>
      <b/>
      <sz val="11"/>
      <color theme="0"/>
      <name val="Calibri"/>
      <family val="2"/>
      <charset val="162"/>
    </font>
    <font>
      <sz val="11"/>
      <color theme="4" tint="0.59999389629810485"/>
      <name val="Calibri"/>
      <family val="2"/>
      <charset val="162"/>
      <scheme val="minor"/>
    </font>
    <font>
      <sz val="9"/>
      <color indexed="8"/>
      <name val="Calibri"/>
      <family val="2"/>
      <charset val="162"/>
      <scheme val="minor"/>
    </font>
    <font>
      <sz val="9"/>
      <color indexed="8"/>
      <name val="Calibri"/>
      <family val="2"/>
      <charset val="162"/>
    </font>
    <font>
      <sz val="9"/>
      <name val="Helv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charset val="162"/>
    </font>
    <font>
      <b/>
      <sz val="9"/>
      <color indexed="8"/>
      <name val="Calibri"/>
      <family val="2"/>
      <charset val="162"/>
    </font>
    <font>
      <i/>
      <sz val="11"/>
      <color indexed="9"/>
      <name val="Calibri"/>
      <family val="2"/>
      <charset val="162"/>
    </font>
    <font>
      <i/>
      <sz val="11"/>
      <color indexed="8"/>
      <name val="Calibri"/>
      <family val="2"/>
      <charset val="162"/>
    </font>
    <font>
      <i/>
      <sz val="11"/>
      <color theme="1"/>
      <name val="Calibri"/>
      <family val="2"/>
      <charset val="162"/>
      <scheme val="minor"/>
    </font>
    <font>
      <i/>
      <sz val="11"/>
      <color theme="0"/>
      <name val="Calibri"/>
      <family val="2"/>
      <charset val="162"/>
    </font>
    <font>
      <i/>
      <sz val="11"/>
      <name val="Calibri"/>
      <family val="2"/>
      <charset val="162"/>
    </font>
  </fonts>
  <fills count="51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22"/>
      </patternFill>
    </fill>
    <fill>
      <patternFill patternType="solid">
        <fgColor rgb="FFEFF6B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0" fontId="31" fillId="11" borderId="0" applyNumberFormat="0" applyBorder="0" applyAlignment="0" applyProtection="0"/>
    <xf numFmtId="0" fontId="41" fillId="19" borderId="0" applyNumberFormat="0" applyBorder="0" applyAlignment="0" applyProtection="0"/>
    <xf numFmtId="0" fontId="41" fillId="23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5" borderId="0" applyNumberFormat="0" applyBorder="0" applyAlignment="0" applyProtection="0"/>
    <xf numFmtId="0" fontId="41" fillId="39" borderId="0" applyNumberFormat="0" applyBorder="0" applyAlignment="0" applyProtection="0"/>
    <xf numFmtId="0" fontId="41" fillId="20" borderId="0" applyNumberFormat="0" applyBorder="0" applyAlignment="0" applyProtection="0"/>
    <xf numFmtId="0" fontId="41" fillId="24" borderId="0" applyNumberFormat="0" applyBorder="0" applyAlignment="0" applyProtection="0"/>
    <xf numFmtId="0" fontId="41" fillId="28" borderId="0" applyNumberFormat="0" applyBorder="0" applyAlignment="0" applyProtection="0"/>
    <xf numFmtId="0" fontId="41" fillId="32" borderId="0" applyNumberFormat="0" applyBorder="0" applyAlignment="0" applyProtection="0"/>
    <xf numFmtId="0" fontId="41" fillId="36" borderId="0" applyNumberFormat="0" applyBorder="0" applyAlignment="0" applyProtection="0"/>
    <xf numFmtId="0" fontId="41" fillId="40" borderId="0" applyNumberFormat="0" applyBorder="0" applyAlignment="0" applyProtection="0"/>
    <xf numFmtId="0" fontId="42" fillId="21" borderId="0" applyNumberFormat="0" applyBorder="0" applyAlignment="0" applyProtection="0"/>
    <xf numFmtId="0" fontId="42" fillId="25" borderId="0" applyNumberFormat="0" applyBorder="0" applyAlignment="0" applyProtection="0"/>
    <xf numFmtId="0" fontId="42" fillId="29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41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0" borderId="13" applyNumberFormat="0" applyFill="0" applyAlignment="0" applyProtection="0"/>
    <xf numFmtId="0" fontId="47" fillId="0" borderId="14" applyNumberFormat="0" applyFill="0" applyAlignment="0" applyProtection="0"/>
    <xf numFmtId="0" fontId="48" fillId="0" borderId="15" applyNumberFormat="0" applyFill="0" applyAlignment="0" applyProtection="0"/>
    <xf numFmtId="0" fontId="48" fillId="0" borderId="0" applyNumberFormat="0" applyFill="0" applyBorder="0" applyAlignment="0" applyProtection="0"/>
    <xf numFmtId="0" fontId="49" fillId="15" borderId="17" applyNumberFormat="0" applyAlignment="0" applyProtection="0"/>
    <xf numFmtId="0" fontId="50" fillId="14" borderId="16" applyNumberFormat="0" applyAlignment="0" applyProtection="0"/>
    <xf numFmtId="0" fontId="51" fillId="15" borderId="16" applyNumberFormat="0" applyAlignment="0" applyProtection="0"/>
    <xf numFmtId="0" fontId="52" fillId="16" borderId="19" applyNumberFormat="0" applyAlignment="0" applyProtection="0"/>
    <xf numFmtId="0" fontId="53" fillId="13" borderId="0" applyNumberFormat="0" applyBorder="0" applyAlignment="0" applyProtection="0"/>
    <xf numFmtId="0" fontId="54" fillId="11" borderId="0" applyNumberFormat="0" applyBorder="0" applyAlignment="0" applyProtection="0"/>
    <xf numFmtId="0" fontId="41" fillId="0" borderId="0"/>
    <xf numFmtId="0" fontId="40" fillId="0" borderId="0"/>
    <xf numFmtId="0" fontId="41" fillId="17" borderId="20" applyNumberFormat="0" applyFont="0" applyAlignment="0" applyProtection="0"/>
    <xf numFmtId="0" fontId="55" fillId="10" borderId="0" applyNumberFormat="0" applyBorder="0" applyAlignment="0" applyProtection="0"/>
    <xf numFmtId="0" fontId="56" fillId="0" borderId="21" applyNumberFormat="0" applyFill="0" applyAlignment="0" applyProtection="0"/>
    <xf numFmtId="0" fontId="57" fillId="0" borderId="0" applyNumberFormat="0" applyFill="0" applyBorder="0" applyAlignment="0" applyProtection="0"/>
    <xf numFmtId="0" fontId="42" fillId="18" borderId="0" applyNumberFormat="0" applyBorder="0" applyAlignment="0" applyProtection="0"/>
    <xf numFmtId="0" fontId="42" fillId="22" borderId="0" applyNumberFormat="0" applyBorder="0" applyAlignment="0" applyProtection="0"/>
    <xf numFmtId="0" fontId="42" fillId="26" borderId="0" applyNumberFormat="0" applyBorder="0" applyAlignment="0" applyProtection="0"/>
    <xf numFmtId="0" fontId="42" fillId="30" borderId="0" applyNumberFormat="0" applyBorder="0" applyAlignment="0" applyProtection="0"/>
    <xf numFmtId="0" fontId="42" fillId="34" borderId="0" applyNumberFormat="0" applyBorder="0" applyAlignment="0" applyProtection="0"/>
    <xf numFmtId="0" fontId="42" fillId="38" borderId="0" applyNumberFormat="0" applyBorder="0" applyAlignment="0" applyProtection="0"/>
    <xf numFmtId="0" fontId="41" fillId="0" borderId="0"/>
    <xf numFmtId="0" fontId="34" fillId="0" borderId="0"/>
    <xf numFmtId="0" fontId="37" fillId="13" borderId="0" applyNumberFormat="0" applyBorder="0" applyAlignment="0" applyProtection="0"/>
    <xf numFmtId="0" fontId="39" fillId="15" borderId="16" applyNumberFormat="0" applyAlignment="0" applyProtection="0"/>
    <xf numFmtId="0" fontId="31" fillId="11" borderId="0" applyNumberFormat="0" applyBorder="0" applyAlignment="0" applyProtection="0"/>
    <xf numFmtId="0" fontId="27" fillId="10" borderId="0" applyNumberFormat="0" applyBorder="0" applyAlignment="0" applyProtection="0"/>
    <xf numFmtId="0" fontId="35" fillId="0" borderId="0" applyNumberFormat="0" applyFill="0" applyBorder="0" applyAlignment="0" applyProtection="0"/>
    <xf numFmtId="0" fontId="36" fillId="0" borderId="13" applyNumberFormat="0" applyFill="0" applyAlignment="0" applyProtection="0"/>
    <xf numFmtId="0" fontId="38" fillId="14" borderId="16" applyNumberFormat="0" applyAlignment="0" applyProtection="0"/>
    <xf numFmtId="0" fontId="34" fillId="17" borderId="20" applyNumberFormat="0" applyFont="0" applyAlignment="0" applyProtection="0"/>
    <xf numFmtId="0" fontId="40" fillId="0" borderId="0"/>
    <xf numFmtId="43" fontId="40" fillId="0" borderId="0" applyFont="0" applyFill="0" applyBorder="0" applyAlignment="0" applyProtection="0"/>
  </cellStyleXfs>
  <cellXfs count="653">
    <xf numFmtId="0" fontId="0" fillId="0" borderId="0" xfId="0"/>
    <xf numFmtId="0" fontId="0" fillId="0" borderId="0" xfId="0" applyAlignment="1" applyProtection="1">
      <alignment horizontal="center" vertical="center"/>
    </xf>
    <xf numFmtId="164" fontId="0" fillId="0" borderId="0" xfId="0" applyNumberFormat="1" applyAlignment="1">
      <alignment horizontal="right" indent="1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left" vertical="center" indent="1"/>
    </xf>
    <xf numFmtId="0" fontId="0" fillId="0" borderId="0" xfId="0" applyProtection="1">
      <protection locked="0"/>
    </xf>
    <xf numFmtId="1" fontId="0" fillId="0" borderId="0" xfId="0" applyNumberFormat="1" applyAlignment="1" applyProtection="1">
      <alignment horizontal="left" indent="1"/>
      <protection locked="0"/>
    </xf>
    <xf numFmtId="0" fontId="0" fillId="0" borderId="0" xfId="0" applyFont="1" applyProtection="1">
      <protection locked="0"/>
    </xf>
    <xf numFmtId="164" fontId="0" fillId="0" borderId="0" xfId="0" applyNumberFormat="1" applyAlignment="1" applyProtection="1">
      <alignment horizontal="right" indent="1"/>
      <protection locked="0"/>
    </xf>
    <xf numFmtId="164" fontId="0" fillId="0" borderId="0" xfId="0" applyNumberFormat="1" applyProtection="1">
      <protection locked="0"/>
    </xf>
    <xf numFmtId="164" fontId="0" fillId="0" borderId="0" xfId="0" applyNumberFormat="1" applyAlignment="1" applyProtection="1">
      <alignment horizontal="right" indent="1"/>
    </xf>
    <xf numFmtId="49" fontId="0" fillId="0" borderId="0" xfId="0" applyNumberFormat="1" applyFont="1" applyFill="1" applyBorder="1" applyAlignment="1" applyProtection="1">
      <alignment horizontal="left" vertical="center" indent="1"/>
    </xf>
    <xf numFmtId="0" fontId="0" fillId="0" borderId="0" xfId="0" applyAlignment="1" applyProtection="1">
      <alignment horizontal="left" indent="1"/>
    </xf>
    <xf numFmtId="0" fontId="2" fillId="0" borderId="0" xfId="0" applyFont="1" applyAlignment="1" applyProtection="1">
      <alignment horizontal="left" vertical="center" indent="1"/>
    </xf>
    <xf numFmtId="0" fontId="3" fillId="0" borderId="0" xfId="0" applyFont="1" applyAlignment="1" applyProtection="1">
      <alignment horizontal="right" indent="1"/>
    </xf>
    <xf numFmtId="164" fontId="3" fillId="0" borderId="0" xfId="0" applyNumberFormat="1" applyFont="1" applyAlignment="1" applyProtection="1">
      <alignment horizontal="right" vertical="center" indent="1"/>
    </xf>
    <xf numFmtId="164" fontId="16" fillId="0" borderId="0" xfId="0" applyNumberFormat="1" applyFont="1" applyAlignment="1" applyProtection="1">
      <alignment horizontal="right" indent="1"/>
    </xf>
    <xf numFmtId="1" fontId="5" fillId="0" borderId="0" xfId="0" applyNumberFormat="1" applyFont="1" applyAlignment="1" applyProtection="1">
      <alignment horizontal="left" indent="1"/>
    </xf>
    <xf numFmtId="0" fontId="4" fillId="0" borderId="0" xfId="0" applyFont="1" applyAlignment="1" applyProtection="1">
      <alignment horizontal="right" indent="1"/>
    </xf>
    <xf numFmtId="164" fontId="4" fillId="0" borderId="0" xfId="0" applyNumberFormat="1" applyFont="1" applyAlignment="1" applyProtection="1">
      <alignment horizontal="right" vertical="center" indent="1"/>
    </xf>
    <xf numFmtId="164" fontId="2" fillId="0" borderId="0" xfId="0" applyNumberFormat="1" applyFont="1" applyAlignment="1" applyProtection="1">
      <alignment horizontal="right" indent="1"/>
    </xf>
    <xf numFmtId="0" fontId="6" fillId="2" borderId="1" xfId="0" applyFont="1" applyFill="1" applyBorder="1" applyAlignment="1" applyProtection="1">
      <alignment horizontal="center" vertical="center"/>
    </xf>
    <xf numFmtId="1" fontId="7" fillId="2" borderId="1" xfId="0" applyNumberFormat="1" applyFont="1" applyFill="1" applyBorder="1" applyAlignment="1" applyProtection="1">
      <alignment horizontal="left" indent="1"/>
    </xf>
    <xf numFmtId="0" fontId="7" fillId="2" borderId="1" xfId="0" applyNumberFormat="1" applyFont="1" applyFill="1" applyBorder="1" applyAlignment="1" applyProtection="1">
      <alignment horizontal="left" vertical="center" indent="1"/>
    </xf>
    <xf numFmtId="16" fontId="7" fillId="2" borderId="1" xfId="0" applyNumberFormat="1" applyFont="1" applyFill="1" applyBorder="1" applyAlignment="1" applyProtection="1">
      <alignment horizontal="center" vertical="center"/>
    </xf>
    <xf numFmtId="164" fontId="7" fillId="2" borderId="1" xfId="0" applyNumberFormat="1" applyFont="1" applyFill="1" applyBorder="1" applyAlignment="1" applyProtection="1">
      <alignment horizontal="right" indent="1"/>
    </xf>
    <xf numFmtId="49" fontId="22" fillId="5" borderId="1" xfId="0" applyNumberFormat="1" applyFont="1" applyFill="1" applyBorder="1" applyAlignment="1" applyProtection="1">
      <alignment horizontal="left" vertical="center" indent="1"/>
    </xf>
    <xf numFmtId="164" fontId="0" fillId="5" borderId="1" xfId="0" applyNumberFormat="1" applyFont="1" applyFill="1" applyBorder="1" applyAlignment="1" applyProtection="1">
      <alignment horizontal="right" vertical="center" indent="1"/>
    </xf>
    <xf numFmtId="164" fontId="15" fillId="5" borderId="1" xfId="0" applyNumberFormat="1" applyFont="1" applyFill="1" applyBorder="1" applyAlignment="1" applyProtection="1">
      <alignment horizontal="right" vertical="center" indent="1"/>
    </xf>
    <xf numFmtId="164" fontId="0" fillId="5" borderId="2" xfId="0" applyNumberFormat="1" applyFont="1" applyFill="1" applyBorder="1" applyAlignment="1" applyProtection="1">
      <alignment horizontal="right" indent="1"/>
    </xf>
    <xf numFmtId="0" fontId="9" fillId="3" borderId="5" xfId="0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 indent="1"/>
    </xf>
    <xf numFmtId="49" fontId="22" fillId="6" borderId="3" xfId="0" applyNumberFormat="1" applyFont="1" applyFill="1" applyBorder="1" applyAlignment="1" applyProtection="1">
      <alignment horizontal="left" vertical="center" indent="1"/>
    </xf>
    <xf numFmtId="164" fontId="0" fillId="0" borderId="1" xfId="0" applyNumberFormat="1" applyFont="1" applyFill="1" applyBorder="1" applyAlignment="1" applyProtection="1">
      <alignment horizontal="right" vertical="center" indent="1"/>
    </xf>
    <xf numFmtId="164" fontId="17" fillId="0" borderId="2" xfId="0" applyNumberFormat="1" applyFont="1" applyFill="1" applyBorder="1" applyAlignment="1" applyProtection="1">
      <alignment horizontal="right" vertical="center" indent="1"/>
    </xf>
    <xf numFmtId="164" fontId="0" fillId="0" borderId="1" xfId="0" applyNumberFormat="1" applyFont="1" applyFill="1" applyBorder="1" applyAlignment="1" applyProtection="1">
      <alignment horizontal="right" indent="1"/>
    </xf>
    <xf numFmtId="0" fontId="8" fillId="0" borderId="1" xfId="0" applyNumberFormat="1" applyFont="1" applyFill="1" applyBorder="1" applyAlignment="1" applyProtection="1">
      <alignment horizontal="left" vertical="center" indent="1"/>
    </xf>
    <xf numFmtId="49" fontId="18" fillId="6" borderId="2" xfId="0" applyNumberFormat="1" applyFont="1" applyFill="1" applyBorder="1" applyAlignment="1" applyProtection="1">
      <alignment horizontal="left" vertical="center" indent="1"/>
    </xf>
    <xf numFmtId="49" fontId="8" fillId="5" borderId="1" xfId="0" applyNumberFormat="1" applyFont="1" applyFill="1" applyBorder="1" applyAlignment="1" applyProtection="1">
      <alignment horizontal="left" vertical="center" indent="1"/>
    </xf>
    <xf numFmtId="164" fontId="17" fillId="5" borderId="2" xfId="0" applyNumberFormat="1" applyFont="1" applyFill="1" applyBorder="1" applyAlignment="1" applyProtection="1">
      <alignment horizontal="right" vertical="center" indent="1"/>
    </xf>
    <xf numFmtId="164" fontId="15" fillId="5" borderId="2" xfId="0" applyNumberFormat="1" applyFont="1" applyFill="1" applyBorder="1" applyAlignment="1" applyProtection="1">
      <alignment horizontal="right" vertical="center" indent="1"/>
    </xf>
    <xf numFmtId="164" fontId="0" fillId="5" borderId="1" xfId="0" applyNumberFormat="1" applyFont="1" applyFill="1" applyBorder="1" applyAlignment="1" applyProtection="1">
      <alignment horizontal="right" indent="1"/>
    </xf>
    <xf numFmtId="49" fontId="8" fillId="5" borderId="5" xfId="0" applyNumberFormat="1" applyFont="1" applyFill="1" applyBorder="1" applyAlignment="1" applyProtection="1">
      <alignment horizontal="left" vertical="center" indent="1"/>
    </xf>
    <xf numFmtId="1" fontId="8" fillId="5" borderId="1" xfId="0" applyNumberFormat="1" applyFont="1" applyFill="1" applyBorder="1" applyAlignment="1" applyProtection="1">
      <alignment horizontal="left" indent="1"/>
    </xf>
    <xf numFmtId="49" fontId="8" fillId="6" borderId="1" xfId="0" applyNumberFormat="1" applyFont="1" applyFill="1" applyBorder="1" applyAlignment="1" applyProtection="1">
      <alignment horizontal="left" vertical="center" indent="1"/>
    </xf>
    <xf numFmtId="49" fontId="8" fillId="7" borderId="1" xfId="0" applyNumberFormat="1" applyFont="1" applyFill="1" applyBorder="1" applyAlignment="1" applyProtection="1">
      <alignment horizontal="left" vertical="center" indent="1"/>
    </xf>
    <xf numFmtId="49" fontId="19" fillId="5" borderId="3" xfId="0" applyNumberFormat="1" applyFont="1" applyFill="1" applyBorder="1" applyAlignment="1" applyProtection="1">
      <alignment horizontal="left" vertical="center" indent="1"/>
    </xf>
    <xf numFmtId="0" fontId="8" fillId="7" borderId="1" xfId="0" applyNumberFormat="1" applyFont="1" applyFill="1" applyBorder="1" applyAlignment="1" applyProtection="1">
      <alignment horizontal="left" vertical="center" indent="1"/>
    </xf>
    <xf numFmtId="164" fontId="0" fillId="5" borderId="2" xfId="0" applyNumberFormat="1" applyFont="1" applyFill="1" applyBorder="1" applyAlignment="1" applyProtection="1">
      <alignment horizontal="right" vertical="center" indent="1"/>
    </xf>
    <xf numFmtId="49" fontId="0" fillId="5" borderId="1" xfId="0" applyNumberFormat="1" applyFill="1" applyBorder="1" applyAlignment="1" applyProtection="1">
      <alignment horizontal="left" vertical="center" indent="1"/>
      <protection locked="0"/>
    </xf>
    <xf numFmtId="0" fontId="20" fillId="5" borderId="2" xfId="0" applyFont="1" applyFill="1" applyBorder="1" applyAlignment="1" applyProtection="1">
      <alignment horizontal="left" vertical="center" indent="1"/>
      <protection locked="0"/>
    </xf>
    <xf numFmtId="0" fontId="0" fillId="5" borderId="1" xfId="0" applyFill="1" applyBorder="1" applyAlignment="1" applyProtection="1">
      <alignment horizontal="left" indent="1"/>
      <protection locked="0"/>
    </xf>
    <xf numFmtId="49" fontId="9" fillId="3" borderId="5" xfId="0" applyNumberFormat="1" applyFont="1" applyFill="1" applyBorder="1" applyAlignment="1" applyProtection="1">
      <alignment horizontal="left" vertical="center" indent="1"/>
    </xf>
    <xf numFmtId="164" fontId="0" fillId="0" borderId="1" xfId="0" applyNumberFormat="1" applyFont="1" applyBorder="1" applyAlignment="1" applyProtection="1">
      <alignment horizontal="right" indent="1"/>
    </xf>
    <xf numFmtId="49" fontId="8" fillId="3" borderId="5" xfId="0" applyNumberFormat="1" applyFont="1" applyFill="1" applyBorder="1" applyAlignment="1" applyProtection="1">
      <alignment horizontal="left" vertical="center" indent="1"/>
    </xf>
    <xf numFmtId="49" fontId="18" fillId="3" borderId="5" xfId="0" applyNumberFormat="1" applyFont="1" applyFill="1" applyBorder="1" applyAlignment="1" applyProtection="1">
      <alignment horizontal="left" vertical="center" indent="1"/>
    </xf>
    <xf numFmtId="0" fontId="9" fillId="6" borderId="5" xfId="0" applyFont="1" applyFill="1" applyBorder="1" applyAlignment="1" applyProtection="1">
      <alignment horizontal="center" vertical="center"/>
    </xf>
    <xf numFmtId="49" fontId="22" fillId="5" borderId="5" xfId="0" applyNumberFormat="1" applyFont="1" applyFill="1" applyBorder="1" applyAlignment="1" applyProtection="1">
      <alignment horizontal="left" vertical="center" indent="1"/>
    </xf>
    <xf numFmtId="49" fontId="19" fillId="5" borderId="2" xfId="0" applyNumberFormat="1" applyFont="1" applyFill="1" applyBorder="1" applyAlignment="1" applyProtection="1">
      <alignment horizontal="left" vertical="center" indent="1"/>
    </xf>
    <xf numFmtId="0" fontId="0" fillId="0" borderId="1" xfId="0" applyFill="1" applyBorder="1" applyAlignment="1" applyProtection="1">
      <alignment horizontal="left" indent="1"/>
    </xf>
    <xf numFmtId="164" fontId="15" fillId="0" borderId="2" xfId="0" applyNumberFormat="1" applyFont="1" applyFill="1" applyBorder="1" applyAlignment="1" applyProtection="1">
      <alignment horizontal="right" vertical="center" indent="1"/>
    </xf>
    <xf numFmtId="0" fontId="19" fillId="5" borderId="5" xfId="0" applyNumberFormat="1" applyFont="1" applyFill="1" applyBorder="1" applyAlignment="1" applyProtection="1">
      <alignment horizontal="left" vertical="center" indent="1"/>
    </xf>
    <xf numFmtId="49" fontId="0" fillId="0" borderId="1" xfId="0" applyNumberFormat="1" applyBorder="1" applyAlignment="1" applyProtection="1">
      <alignment horizontal="left" vertical="center" indent="1"/>
    </xf>
    <xf numFmtId="0" fontId="14" fillId="6" borderId="2" xfId="0" applyFont="1" applyFill="1" applyBorder="1" applyAlignment="1" applyProtection="1">
      <alignment horizontal="left" vertical="center" indent="1"/>
    </xf>
    <xf numFmtId="0" fontId="0" fillId="0" borderId="1" xfId="0" applyBorder="1" applyAlignment="1" applyProtection="1">
      <alignment horizontal="left" indent="1"/>
    </xf>
    <xf numFmtId="1" fontId="8" fillId="0" borderId="1" xfId="0" applyNumberFormat="1" applyFont="1" applyFill="1" applyBorder="1" applyAlignment="1" applyProtection="1">
      <alignment horizontal="left" indent="1"/>
    </xf>
    <xf numFmtId="0" fontId="18" fillId="3" borderId="5" xfId="0" applyNumberFormat="1" applyFont="1" applyFill="1" applyBorder="1" applyAlignment="1" applyProtection="1">
      <alignment horizontal="left" vertical="center" indent="1"/>
    </xf>
    <xf numFmtId="0" fontId="9" fillId="3" borderId="5" xfId="0" applyNumberFormat="1" applyFont="1" applyFill="1" applyBorder="1" applyAlignment="1" applyProtection="1">
      <alignment horizontal="left" vertical="center" indent="1"/>
    </xf>
    <xf numFmtId="0" fontId="8" fillId="0" borderId="1" xfId="0" applyNumberFormat="1" applyFont="1" applyFill="1" applyBorder="1" applyAlignment="1" applyProtection="1">
      <alignment horizontal="left" indent="1"/>
    </xf>
    <xf numFmtId="0" fontId="8" fillId="3" borderId="5" xfId="0" applyNumberFormat="1" applyFont="1" applyFill="1" applyBorder="1" applyAlignment="1" applyProtection="1">
      <alignment horizontal="left" vertical="center" indent="1"/>
    </xf>
    <xf numFmtId="0" fontId="9" fillId="3" borderId="2" xfId="0" applyNumberFormat="1" applyFont="1" applyFill="1" applyBorder="1" applyAlignment="1" applyProtection="1">
      <alignment horizontal="left" vertical="center" indent="1"/>
    </xf>
    <xf numFmtId="164" fontId="0" fillId="0" borderId="2" xfId="0" applyNumberFormat="1" applyFont="1" applyFill="1" applyBorder="1" applyAlignment="1" applyProtection="1">
      <alignment horizontal="right" vertical="center" indent="1"/>
    </xf>
    <xf numFmtId="0" fontId="19" fillId="5" borderId="3" xfId="0" applyNumberFormat="1" applyFont="1" applyFill="1" applyBorder="1" applyAlignment="1" applyProtection="1">
      <alignment horizontal="left" vertical="center" indent="1"/>
    </xf>
    <xf numFmtId="0" fontId="8" fillId="5" borderId="1" xfId="0" applyNumberFormat="1" applyFont="1" applyFill="1" applyBorder="1" applyAlignment="1" applyProtection="1">
      <alignment horizontal="left" indent="1"/>
    </xf>
    <xf numFmtId="0" fontId="8" fillId="5" borderId="5" xfId="0" applyNumberFormat="1" applyFont="1" applyFill="1" applyBorder="1" applyAlignment="1" applyProtection="1">
      <alignment horizontal="left" vertical="center" indent="1"/>
    </xf>
    <xf numFmtId="1" fontId="10" fillId="5" borderId="1" xfId="0" applyNumberFormat="1" applyFont="1" applyFill="1" applyBorder="1" applyAlignment="1" applyProtection="1">
      <alignment horizontal="left" indent="1"/>
    </xf>
    <xf numFmtId="0" fontId="6" fillId="2" borderId="7" xfId="0" applyFont="1" applyFill="1" applyBorder="1" applyAlignment="1" applyProtection="1">
      <alignment horizontal="center" vertical="center"/>
    </xf>
    <xf numFmtId="49" fontId="0" fillId="0" borderId="1" xfId="0" applyNumberFormat="1" applyFont="1" applyBorder="1" applyAlignment="1" applyProtection="1">
      <alignment horizontal="left" vertical="center" indent="1"/>
    </xf>
    <xf numFmtId="49" fontId="9" fillId="3" borderId="2" xfId="0" applyNumberFormat="1" applyFont="1" applyFill="1" applyBorder="1" applyAlignment="1" applyProtection="1">
      <alignment horizontal="left" vertical="center" indent="1"/>
    </xf>
    <xf numFmtId="0" fontId="0" fillId="0" borderId="1" xfId="0" applyBorder="1" applyAlignment="1" applyProtection="1">
      <alignment horizontal="left" vertical="center" indent="1"/>
    </xf>
    <xf numFmtId="49" fontId="0" fillId="5" borderId="1" xfId="0" applyNumberFormat="1" applyFont="1" applyFill="1" applyBorder="1" applyAlignment="1" applyProtection="1">
      <alignment horizontal="left" vertical="center" indent="1"/>
    </xf>
    <xf numFmtId="0" fontId="0" fillId="5" borderId="1" xfId="0" applyFill="1" applyBorder="1" applyAlignment="1" applyProtection="1">
      <alignment horizontal="left" vertical="center" indent="1"/>
    </xf>
    <xf numFmtId="49" fontId="20" fillId="5" borderId="5" xfId="0" applyNumberFormat="1" applyFont="1" applyFill="1" applyBorder="1" applyAlignment="1" applyProtection="1">
      <alignment horizontal="left" vertical="center" indent="1"/>
    </xf>
    <xf numFmtId="165" fontId="8" fillId="0" borderId="1" xfId="0" applyNumberFormat="1" applyFont="1" applyFill="1" applyBorder="1" applyAlignment="1" applyProtection="1">
      <alignment horizontal="left" vertical="center" indent="1"/>
    </xf>
    <xf numFmtId="165" fontId="8" fillId="5" borderId="1" xfId="0" applyNumberFormat="1" applyFont="1" applyFill="1" applyBorder="1" applyAlignment="1" applyProtection="1">
      <alignment horizontal="left" vertical="center" indent="1"/>
    </xf>
    <xf numFmtId="49" fontId="0" fillId="0" borderId="1" xfId="0" applyNumberFormat="1" applyFont="1" applyFill="1" applyBorder="1" applyAlignment="1" applyProtection="1">
      <alignment horizontal="left" vertical="center" indent="1"/>
    </xf>
    <xf numFmtId="0" fontId="0" fillId="0" borderId="1" xfId="0" applyFill="1" applyBorder="1" applyAlignment="1" applyProtection="1">
      <alignment horizontal="left" vertical="center" indent="1"/>
    </xf>
    <xf numFmtId="0" fontId="0" fillId="0" borderId="1" xfId="0" applyNumberFormat="1" applyBorder="1" applyAlignment="1" applyProtection="1">
      <alignment horizontal="left" vertical="center" indent="1"/>
    </xf>
    <xf numFmtId="0" fontId="0" fillId="0" borderId="1" xfId="0" applyNumberFormat="1" applyFont="1" applyFill="1" applyBorder="1" applyAlignment="1" applyProtection="1">
      <alignment horizontal="left" vertical="center" indent="1"/>
    </xf>
    <xf numFmtId="0" fontId="0" fillId="0" borderId="1" xfId="0" applyNumberFormat="1" applyFill="1" applyBorder="1" applyAlignment="1" applyProtection="1">
      <alignment horizontal="left" vertical="center" indent="1"/>
    </xf>
    <xf numFmtId="49" fontId="14" fillId="3" borderId="2" xfId="0" applyNumberFormat="1" applyFont="1" applyFill="1" applyBorder="1" applyAlignment="1" applyProtection="1">
      <alignment horizontal="left" vertical="center" indent="1"/>
    </xf>
    <xf numFmtId="0" fontId="0" fillId="5" borderId="1" xfId="0" applyNumberFormat="1" applyFill="1" applyBorder="1" applyAlignment="1" applyProtection="1">
      <alignment horizontal="left" vertical="center" indent="1"/>
    </xf>
    <xf numFmtId="49" fontId="0" fillId="5" borderId="5" xfId="0" applyNumberFormat="1" applyFont="1" applyFill="1" applyBorder="1" applyAlignment="1" applyProtection="1">
      <alignment horizontal="left" vertical="center" indent="1"/>
    </xf>
    <xf numFmtId="49" fontId="0" fillId="3" borderId="3" xfId="0" applyNumberFormat="1" applyFont="1" applyFill="1" applyBorder="1" applyAlignment="1" applyProtection="1">
      <alignment horizontal="left" vertical="center" indent="1"/>
    </xf>
    <xf numFmtId="0" fontId="8" fillId="5" borderId="3" xfId="0" applyFont="1" applyFill="1" applyBorder="1" applyAlignment="1" applyProtection="1">
      <alignment horizontal="left" vertical="center" indent="1"/>
    </xf>
    <xf numFmtId="0" fontId="8" fillId="5" borderId="1" xfId="0" applyFont="1" applyFill="1" applyBorder="1" applyAlignment="1" applyProtection="1">
      <alignment horizontal="left" vertical="center" indent="1"/>
    </xf>
    <xf numFmtId="49" fontId="8" fillId="5" borderId="3" xfId="0" applyNumberFormat="1" applyFont="1" applyFill="1" applyBorder="1" applyAlignment="1" applyProtection="1">
      <alignment horizontal="left" vertical="center" indent="1"/>
    </xf>
    <xf numFmtId="0" fontId="9" fillId="0" borderId="5" xfId="0" applyFont="1" applyFill="1" applyBorder="1" applyAlignment="1" applyProtection="1">
      <alignment horizontal="center" vertical="center"/>
    </xf>
    <xf numFmtId="0" fontId="8" fillId="6" borderId="3" xfId="0" applyNumberFormat="1" applyFont="1" applyFill="1" applyBorder="1" applyAlignment="1" applyProtection="1">
      <alignment horizontal="left" vertical="center" indent="1"/>
    </xf>
    <xf numFmtId="0" fontId="18" fillId="6" borderId="5" xfId="0" applyNumberFormat="1" applyFont="1" applyFill="1" applyBorder="1" applyAlignment="1" applyProtection="1">
      <alignment horizontal="left" vertical="center" indent="1"/>
    </xf>
    <xf numFmtId="0" fontId="0" fillId="5" borderId="1" xfId="0" applyFont="1" applyFill="1" applyBorder="1" applyAlignment="1" applyProtection="1">
      <alignment horizontal="left" vertical="center" indent="1"/>
    </xf>
    <xf numFmtId="49" fontId="18" fillId="6" borderId="3" xfId="0" applyNumberFormat="1" applyFont="1" applyFill="1" applyBorder="1" applyAlignment="1" applyProtection="1">
      <alignment horizontal="left" vertical="center" indent="1"/>
    </xf>
    <xf numFmtId="0" fontId="0" fillId="0" borderId="1" xfId="0" applyFont="1" applyFill="1" applyBorder="1" applyAlignment="1" applyProtection="1">
      <alignment horizontal="left" vertical="center" indent="1"/>
    </xf>
    <xf numFmtId="49" fontId="8" fillId="6" borderId="5" xfId="0" applyNumberFormat="1" applyFont="1" applyFill="1" applyBorder="1" applyAlignment="1" applyProtection="1">
      <alignment horizontal="left" vertical="center" indent="1"/>
    </xf>
    <xf numFmtId="0" fontId="0" fillId="7" borderId="1" xfId="0" applyFont="1" applyFill="1" applyBorder="1" applyAlignment="1" applyProtection="1">
      <alignment horizontal="left" vertical="center" indent="1"/>
    </xf>
    <xf numFmtId="49" fontId="18" fillId="6" borderId="5" xfId="0" applyNumberFormat="1" applyFont="1" applyFill="1" applyBorder="1" applyAlignment="1" applyProtection="1">
      <alignment horizontal="left" vertical="center" indent="1"/>
    </xf>
    <xf numFmtId="49" fontId="8" fillId="0" borderId="3" xfId="0" applyNumberFormat="1" applyFont="1" applyFill="1" applyBorder="1" applyAlignment="1" applyProtection="1">
      <alignment horizontal="left" vertical="center" indent="1"/>
    </xf>
    <xf numFmtId="0" fontId="8" fillId="0" borderId="0" xfId="0" applyNumberFormat="1" applyFont="1" applyFill="1" applyBorder="1" applyAlignment="1" applyProtection="1">
      <alignment horizontal="left" vertical="center" indent="1"/>
    </xf>
    <xf numFmtId="0" fontId="18" fillId="6" borderId="3" xfId="0" applyNumberFormat="1" applyFont="1" applyFill="1" applyBorder="1" applyAlignment="1" applyProtection="1">
      <alignment horizontal="left" vertical="center" indent="1"/>
    </xf>
    <xf numFmtId="0" fontId="8" fillId="6" borderId="5" xfId="0" applyNumberFormat="1" applyFont="1" applyFill="1" applyBorder="1" applyAlignment="1" applyProtection="1">
      <alignment horizontal="left" vertical="center" indent="1"/>
    </xf>
    <xf numFmtId="49" fontId="9" fillId="6" borderId="5" xfId="0" applyNumberFormat="1" applyFont="1" applyFill="1" applyBorder="1" applyAlignment="1" applyProtection="1">
      <alignment horizontal="left" vertical="center" indent="1"/>
    </xf>
    <xf numFmtId="164" fontId="0" fillId="6" borderId="1" xfId="0" applyNumberFormat="1" applyFont="1" applyFill="1" applyBorder="1" applyAlignment="1" applyProtection="1">
      <alignment horizontal="right" indent="1"/>
    </xf>
    <xf numFmtId="49" fontId="0" fillId="6" borderId="1" xfId="0" applyNumberFormat="1" applyFill="1" applyBorder="1" applyAlignment="1" applyProtection="1">
      <alignment horizontal="left" vertical="center" indent="1"/>
    </xf>
    <xf numFmtId="0" fontId="8" fillId="6" borderId="1" xfId="0" applyNumberFormat="1" applyFont="1" applyFill="1" applyBorder="1" applyAlignment="1" applyProtection="1">
      <alignment horizontal="left" vertical="center" indent="1"/>
    </xf>
    <xf numFmtId="49" fontId="9" fillId="6" borderId="3" xfId="0" applyNumberFormat="1" applyFont="1" applyFill="1" applyBorder="1" applyAlignment="1" applyProtection="1">
      <alignment horizontal="left" vertical="center" indent="1"/>
    </xf>
    <xf numFmtId="49" fontId="9" fillId="6" borderId="2" xfId="0" applyNumberFormat="1" applyFont="1" applyFill="1" applyBorder="1" applyAlignment="1" applyProtection="1">
      <alignment horizontal="left" vertical="center" indent="1"/>
    </xf>
    <xf numFmtId="0" fontId="8" fillId="5" borderId="3" xfId="0" applyNumberFormat="1" applyFont="1" applyFill="1" applyBorder="1" applyAlignment="1" applyProtection="1">
      <alignment horizontal="left" vertical="center" indent="1"/>
    </xf>
    <xf numFmtId="49" fontId="0" fillId="0" borderId="1" xfId="0" applyNumberFormat="1" applyFill="1" applyBorder="1" applyAlignment="1" applyProtection="1">
      <alignment horizontal="left" vertical="center" indent="1"/>
      <protection locked="0"/>
    </xf>
    <xf numFmtId="0" fontId="9" fillId="6" borderId="5" xfId="0" applyNumberFormat="1" applyFont="1" applyFill="1" applyBorder="1" applyAlignment="1" applyProtection="1">
      <alignment horizontal="left" vertical="center" indent="1"/>
    </xf>
    <xf numFmtId="0" fontId="0" fillId="0" borderId="1" xfId="0" applyFill="1" applyBorder="1" applyAlignment="1" applyProtection="1">
      <alignment horizontal="left" indent="1"/>
      <protection locked="0"/>
    </xf>
    <xf numFmtId="0" fontId="0" fillId="0" borderId="1" xfId="0" applyBorder="1" applyProtection="1">
      <protection locked="0"/>
    </xf>
    <xf numFmtId="0" fontId="0" fillId="0" borderId="1" xfId="0" applyNumberFormat="1" applyFill="1" applyBorder="1" applyAlignment="1" applyProtection="1">
      <alignment horizontal="left" vertical="center" indent="1"/>
      <protection locked="0"/>
    </xf>
    <xf numFmtId="164" fontId="17" fillId="5" borderId="1" xfId="0" applyNumberFormat="1" applyFont="1" applyFill="1" applyBorder="1" applyAlignment="1" applyProtection="1">
      <alignment horizontal="right" indent="1"/>
    </xf>
    <xf numFmtId="0" fontId="19" fillId="5" borderId="2" xfId="0" applyNumberFormat="1" applyFont="1" applyFill="1" applyBorder="1" applyAlignment="1" applyProtection="1">
      <alignment horizontal="left" vertical="center" indent="1"/>
    </xf>
    <xf numFmtId="0" fontId="0" fillId="0" borderId="1" xfId="0" applyBorder="1" applyProtection="1"/>
    <xf numFmtId="49" fontId="0" fillId="5" borderId="1" xfId="0" applyNumberFormat="1" applyFill="1" applyBorder="1" applyAlignment="1" applyProtection="1">
      <alignment horizontal="left" vertical="center" indent="1"/>
    </xf>
    <xf numFmtId="0" fontId="0" fillId="5" borderId="1" xfId="0" applyFill="1" applyBorder="1" applyAlignment="1" applyProtection="1">
      <alignment horizontal="left" indent="1"/>
    </xf>
    <xf numFmtId="0" fontId="20" fillId="5" borderId="5" xfId="0" applyFont="1" applyFill="1" applyBorder="1" applyAlignment="1" applyProtection="1">
      <alignment horizontal="left" vertical="center" indent="1"/>
    </xf>
    <xf numFmtId="49" fontId="8" fillId="6" borderId="3" xfId="0" applyNumberFormat="1" applyFont="1" applyFill="1" applyBorder="1" applyAlignment="1" applyProtection="1">
      <alignment horizontal="left" vertical="center" indent="1"/>
    </xf>
    <xf numFmtId="164" fontId="0" fillId="0" borderId="1" xfId="0" applyNumberFormat="1" applyFill="1" applyBorder="1" applyAlignment="1" applyProtection="1">
      <alignment horizontal="right" indent="1"/>
    </xf>
    <xf numFmtId="0" fontId="14" fillId="6" borderId="3" xfId="0" applyFont="1" applyFill="1" applyBorder="1" applyAlignment="1" applyProtection="1">
      <alignment horizontal="left" vertical="center" indent="1"/>
    </xf>
    <xf numFmtId="0" fontId="22" fillId="6" borderId="5" xfId="0" applyNumberFormat="1" applyFont="1" applyFill="1" applyBorder="1" applyAlignment="1" applyProtection="1">
      <alignment horizontal="left" vertical="center" indent="1"/>
    </xf>
    <xf numFmtId="0" fontId="18" fillId="6" borderId="2" xfId="0" applyNumberFormat="1" applyFont="1" applyFill="1" applyBorder="1" applyAlignment="1" applyProtection="1">
      <alignment horizontal="left" vertical="center" indent="1"/>
    </xf>
    <xf numFmtId="49" fontId="8" fillId="0" borderId="5" xfId="0" applyNumberFormat="1" applyFont="1" applyFill="1" applyBorder="1" applyAlignment="1" applyProtection="1">
      <alignment horizontal="left" vertical="center" indent="1"/>
    </xf>
    <xf numFmtId="49" fontId="22" fillId="5" borderId="3" xfId="0" applyNumberFormat="1" applyFont="1" applyFill="1" applyBorder="1" applyAlignment="1" applyProtection="1">
      <alignment horizontal="left" vertical="center" indent="1"/>
    </xf>
    <xf numFmtId="49" fontId="22" fillId="6" borderId="5" xfId="0" applyNumberFormat="1" applyFont="1" applyFill="1" applyBorder="1" applyAlignment="1" applyProtection="1">
      <alignment horizontal="left" vertical="center" indent="1"/>
    </xf>
    <xf numFmtId="1" fontId="0" fillId="5" borderId="1" xfId="0" applyNumberFormat="1" applyFill="1" applyBorder="1" applyAlignment="1" applyProtection="1">
      <alignment horizontal="left" indent="1"/>
    </xf>
    <xf numFmtId="1" fontId="0" fillId="5" borderId="1" xfId="0" applyNumberFormat="1" applyFill="1" applyBorder="1" applyAlignment="1" applyProtection="1">
      <alignment horizontal="left" indent="1"/>
      <protection locked="0"/>
    </xf>
    <xf numFmtId="49" fontId="0" fillId="0" borderId="1" xfId="0" applyNumberFormat="1" applyFill="1" applyBorder="1" applyAlignment="1" applyProtection="1">
      <alignment horizontal="left" vertical="center" indent="1"/>
    </xf>
    <xf numFmtId="0" fontId="21" fillId="6" borderId="5" xfId="0" applyFont="1" applyFill="1" applyBorder="1" applyAlignment="1" applyProtection="1">
      <alignment horizontal="left" vertical="center" indent="1"/>
    </xf>
    <xf numFmtId="0" fontId="0" fillId="0" borderId="1" xfId="0" applyNumberFormat="1" applyFill="1" applyBorder="1" applyAlignment="1" applyProtection="1">
      <alignment horizontal="left" indent="1"/>
    </xf>
    <xf numFmtId="0" fontId="14" fillId="6" borderId="5" xfId="0" applyFont="1" applyFill="1" applyBorder="1" applyAlignment="1" applyProtection="1">
      <alignment horizontal="left" vertical="center" indent="1"/>
    </xf>
    <xf numFmtId="0" fontId="22" fillId="5" borderId="5" xfId="0" applyNumberFormat="1" applyFont="1" applyFill="1" applyBorder="1" applyAlignment="1" applyProtection="1">
      <alignment horizontal="left" vertical="center" indent="1"/>
    </xf>
    <xf numFmtId="0" fontId="20" fillId="5" borderId="2" xfId="0" applyFont="1" applyFill="1" applyBorder="1" applyAlignment="1" applyProtection="1">
      <alignment horizontal="left" vertical="center" indent="1"/>
    </xf>
    <xf numFmtId="49" fontId="18" fillId="0" borderId="5" xfId="0" applyNumberFormat="1" applyFont="1" applyFill="1" applyBorder="1" applyAlignment="1" applyProtection="1">
      <alignment horizontal="left" vertical="center" indent="1"/>
    </xf>
    <xf numFmtId="49" fontId="0" fillId="0" borderId="1" xfId="0" applyNumberFormat="1" applyBorder="1" applyAlignment="1" applyProtection="1">
      <alignment horizontal="left" vertical="center" indent="1"/>
      <protection locked="0"/>
    </xf>
    <xf numFmtId="0" fontId="0" fillId="0" borderId="1" xfId="0" applyBorder="1" applyAlignment="1" applyProtection="1">
      <alignment horizontal="left" indent="1"/>
      <protection locked="0"/>
    </xf>
    <xf numFmtId="0" fontId="13" fillId="3" borderId="5" xfId="0" applyFont="1" applyFill="1" applyBorder="1" applyProtection="1"/>
    <xf numFmtId="1" fontId="0" fillId="0" borderId="1" xfId="0" applyNumberFormat="1" applyBorder="1" applyAlignment="1" applyProtection="1">
      <alignment horizontal="left" indent="1"/>
      <protection locked="0"/>
    </xf>
    <xf numFmtId="0" fontId="0" fillId="0" borderId="1" xfId="0" applyBorder="1" applyAlignment="1" applyProtection="1">
      <alignment horizontal="left" vertical="center" indent="1"/>
      <protection locked="0"/>
    </xf>
    <xf numFmtId="1" fontId="8" fillId="7" borderId="1" xfId="0" applyNumberFormat="1" applyFont="1" applyFill="1" applyBorder="1" applyAlignment="1" applyProtection="1">
      <alignment horizontal="left" indent="1"/>
    </xf>
    <xf numFmtId="0" fontId="14" fillId="0" borderId="2" xfId="0" applyFont="1" applyBorder="1" applyAlignment="1" applyProtection="1">
      <alignment horizontal="left" vertical="center" indent="1"/>
      <protection locked="0"/>
    </xf>
    <xf numFmtId="164" fontId="17" fillId="0" borderId="1" xfId="0" applyNumberFormat="1" applyFont="1" applyFill="1" applyBorder="1" applyAlignment="1" applyProtection="1">
      <alignment horizontal="right" indent="1"/>
    </xf>
    <xf numFmtId="164" fontId="24" fillId="5" borderId="2" xfId="0" applyNumberFormat="1" applyFont="1" applyFill="1" applyBorder="1" applyAlignment="1" applyProtection="1">
      <alignment horizontal="right" vertical="center" indent="1"/>
    </xf>
    <xf numFmtId="1" fontId="17" fillId="5" borderId="1" xfId="0" applyNumberFormat="1" applyFont="1" applyFill="1" applyBorder="1" applyAlignment="1" applyProtection="1">
      <alignment horizontal="left" indent="1"/>
    </xf>
    <xf numFmtId="0" fontId="17" fillId="5" borderId="1" xfId="0" applyFont="1" applyFill="1" applyBorder="1" applyAlignment="1" applyProtection="1">
      <alignment horizontal="left" indent="1"/>
    </xf>
    <xf numFmtId="0" fontId="0" fillId="0" borderId="1" xfId="0" applyNumberFormat="1" applyFill="1" applyBorder="1" applyAlignment="1">
      <alignment horizontal="left" indent="1"/>
    </xf>
    <xf numFmtId="0" fontId="17" fillId="6" borderId="5" xfId="0" applyFont="1" applyFill="1" applyBorder="1" applyAlignment="1" applyProtection="1">
      <alignment horizontal="left" vertical="center" indent="1"/>
    </xf>
    <xf numFmtId="0" fontId="17" fillId="0" borderId="2" xfId="0" applyFont="1" applyFill="1" applyBorder="1" applyAlignment="1" applyProtection="1">
      <alignment horizontal="left" vertical="center" indent="1"/>
    </xf>
    <xf numFmtId="0" fontId="17" fillId="5" borderId="1" xfId="0" applyFont="1" applyFill="1" applyBorder="1" applyAlignment="1" applyProtection="1">
      <alignment horizontal="left" vertical="center" indent="1"/>
    </xf>
    <xf numFmtId="0" fontId="17" fillId="0" borderId="1" xfId="0" applyFont="1" applyFill="1" applyBorder="1" applyAlignment="1" applyProtection="1">
      <alignment horizontal="left" vertical="center" indent="1"/>
    </xf>
    <xf numFmtId="0" fontId="17" fillId="5" borderId="2" xfId="0" applyFont="1" applyFill="1" applyBorder="1" applyAlignment="1" applyProtection="1">
      <alignment horizontal="left" vertical="center" indent="1"/>
    </xf>
    <xf numFmtId="49" fontId="22" fillId="0" borderId="1" xfId="0" applyNumberFormat="1" applyFont="1" applyFill="1" applyBorder="1" applyAlignment="1" applyProtection="1">
      <alignment horizontal="left" vertical="center" indent="1"/>
    </xf>
    <xf numFmtId="0" fontId="20" fillId="5" borderId="5" xfId="0" applyFont="1" applyFill="1" applyBorder="1" applyAlignment="1" applyProtection="1">
      <alignment horizontal="left" vertical="center" indent="1"/>
      <protection locked="0"/>
    </xf>
    <xf numFmtId="49" fontId="8" fillId="6" borderId="2" xfId="0" applyNumberFormat="1" applyFont="1" applyFill="1" applyBorder="1" applyAlignment="1" applyProtection="1">
      <alignment horizontal="left" vertical="center" indent="1"/>
    </xf>
    <xf numFmtId="49" fontId="8" fillId="5" borderId="2" xfId="0" applyNumberFormat="1" applyFont="1" applyFill="1" applyBorder="1" applyAlignment="1" applyProtection="1">
      <alignment horizontal="left" vertical="center" indent="1"/>
    </xf>
    <xf numFmtId="49" fontId="8" fillId="0" borderId="2" xfId="0" applyNumberFormat="1" applyFont="1" applyFill="1" applyBorder="1" applyAlignment="1" applyProtection="1">
      <alignment horizontal="left" vertical="center" indent="1"/>
    </xf>
    <xf numFmtId="0" fontId="11" fillId="2" borderId="7" xfId="0" applyFont="1" applyFill="1" applyBorder="1" applyAlignment="1" applyProtection="1">
      <alignment horizontal="center"/>
    </xf>
    <xf numFmtId="49" fontId="12" fillId="0" borderId="1" xfId="0" applyNumberFormat="1" applyFont="1" applyFill="1" applyBorder="1" applyAlignment="1" applyProtection="1">
      <alignment horizontal="left" vertical="center" indent="1"/>
    </xf>
    <xf numFmtId="0" fontId="12" fillId="0" borderId="1" xfId="0" applyFont="1" applyFill="1" applyBorder="1" applyAlignment="1" applyProtection="1">
      <alignment horizontal="left" vertical="center" indent="1"/>
    </xf>
    <xf numFmtId="0" fontId="14" fillId="0" borderId="5" xfId="0" applyFont="1" applyFill="1" applyBorder="1" applyProtection="1"/>
    <xf numFmtId="0" fontId="13" fillId="4" borderId="5" xfId="0" applyFont="1" applyFill="1" applyBorder="1" applyProtection="1"/>
    <xf numFmtId="0" fontId="11" fillId="2" borderId="5" xfId="0" applyFont="1" applyFill="1" applyBorder="1" applyAlignment="1" applyProtection="1">
      <alignment horizontal="center"/>
    </xf>
    <xf numFmtId="0" fontId="11" fillId="2" borderId="8" xfId="0" applyFont="1" applyFill="1" applyBorder="1" applyProtection="1"/>
    <xf numFmtId="49" fontId="0" fillId="0" borderId="1" xfId="0" quotePrefix="1" applyNumberFormat="1" applyBorder="1" applyAlignment="1" applyProtection="1">
      <alignment horizontal="left" vertical="center" indent="1"/>
    </xf>
    <xf numFmtId="164" fontId="0" fillId="0" borderId="1" xfId="0" applyNumberFormat="1" applyBorder="1" applyAlignment="1" applyProtection="1">
      <alignment horizontal="right" indent="1"/>
      <protection locked="0"/>
    </xf>
    <xf numFmtId="0" fontId="11" fillId="8" borderId="5" xfId="0" applyFont="1" applyFill="1" applyBorder="1" applyProtection="1"/>
    <xf numFmtId="0" fontId="15" fillId="0" borderId="0" xfId="0" applyFont="1" applyProtection="1">
      <protection locked="0"/>
    </xf>
    <xf numFmtId="164" fontId="7" fillId="2" borderId="1" xfId="0" applyNumberFormat="1" applyFont="1" applyFill="1" applyBorder="1" applyAlignment="1" applyProtection="1">
      <alignment horizontal="center" vertical="center"/>
    </xf>
    <xf numFmtId="0" fontId="0" fillId="0" borderId="1" xfId="0" applyBorder="1"/>
    <xf numFmtId="164" fontId="2" fillId="0" borderId="0" xfId="0" applyNumberFormat="1" applyFont="1" applyProtection="1"/>
    <xf numFmtId="164" fontId="6" fillId="2" borderId="1" xfId="0" applyNumberFormat="1" applyFont="1" applyFill="1" applyBorder="1" applyAlignment="1" applyProtection="1">
      <alignment horizontal="center" vertical="center"/>
    </xf>
    <xf numFmtId="164" fontId="0" fillId="0" borderId="1" xfId="0" applyNumberFormat="1" applyBorder="1" applyProtection="1">
      <protection locked="0"/>
    </xf>
    <xf numFmtId="0" fontId="0" fillId="0" borderId="1" xfId="0" applyBorder="1" applyAlignment="1">
      <alignment horizontal="left" indent="1"/>
    </xf>
    <xf numFmtId="0" fontId="0" fillId="0" borderId="1" xfId="0" applyNumberFormat="1" applyBorder="1" applyAlignment="1" applyProtection="1">
      <alignment horizontal="left" vertical="center" indent="1"/>
      <protection locked="0"/>
    </xf>
    <xf numFmtId="164" fontId="25" fillId="0" borderId="0" xfId="0" applyNumberFormat="1" applyFont="1" applyAlignment="1" applyProtection="1">
      <alignment horizontal="right" vertical="center" indent="1"/>
    </xf>
    <xf numFmtId="164" fontId="26" fillId="0" borderId="0" xfId="0" applyNumberFormat="1" applyFont="1" applyAlignment="1" applyProtection="1">
      <alignment horizontal="right" vertical="center" indent="1"/>
    </xf>
    <xf numFmtId="0" fontId="17" fillId="0" borderId="0" xfId="0" applyFont="1" applyProtection="1">
      <protection locked="0"/>
    </xf>
    <xf numFmtId="0" fontId="0" fillId="0" borderId="0" xfId="0" applyNumberFormat="1" applyAlignment="1" applyProtection="1">
      <alignment horizontal="left" vertical="center" indent="1"/>
      <protection locked="0"/>
    </xf>
    <xf numFmtId="1" fontId="0" fillId="0" borderId="1" xfId="0" applyNumberFormat="1" applyFill="1" applyBorder="1" applyAlignment="1" applyProtection="1">
      <alignment horizontal="left" indent="1"/>
      <protection locked="0"/>
    </xf>
    <xf numFmtId="0" fontId="14" fillId="0" borderId="5" xfId="0" applyFont="1" applyFill="1" applyBorder="1" applyAlignment="1" applyProtection="1">
      <alignment horizontal="left" vertical="center" indent="1"/>
      <protection locked="0"/>
    </xf>
    <xf numFmtId="0" fontId="14" fillId="6" borderId="3" xfId="0" applyFont="1" applyFill="1" applyBorder="1" applyAlignment="1" applyProtection="1">
      <alignment horizontal="left" vertical="center" indent="1"/>
      <protection locked="0"/>
    </xf>
    <xf numFmtId="49" fontId="18" fillId="3" borderId="3" xfId="0" applyNumberFormat="1" applyFont="1" applyFill="1" applyBorder="1" applyAlignment="1" applyProtection="1">
      <alignment horizontal="left" vertical="center" indent="1"/>
    </xf>
    <xf numFmtId="0" fontId="0" fillId="0" borderId="0" xfId="0" applyFill="1"/>
    <xf numFmtId="0" fontId="14" fillId="6" borderId="2" xfId="0" applyFont="1" applyFill="1" applyBorder="1" applyAlignment="1" applyProtection="1">
      <alignment horizontal="left" vertical="center" indent="1"/>
      <protection locked="0"/>
    </xf>
    <xf numFmtId="164" fontId="15" fillId="0" borderId="1" xfId="0" applyNumberFormat="1" applyFont="1" applyFill="1" applyBorder="1" applyAlignment="1" applyProtection="1">
      <alignment horizontal="right" vertical="center" indent="1"/>
    </xf>
    <xf numFmtId="0" fontId="0" fillId="0" borderId="0" xfId="0" applyAlignment="1">
      <alignment horizontal="left" indent="1"/>
    </xf>
    <xf numFmtId="166" fontId="0" fillId="0" borderId="0" xfId="0" applyNumberFormat="1" applyAlignment="1">
      <alignment horizontal="left" indent="1"/>
    </xf>
    <xf numFmtId="0" fontId="0" fillId="0" borderId="0" xfId="0" applyAlignment="1">
      <alignment horizontal="right" indent="1"/>
    </xf>
    <xf numFmtId="168" fontId="0" fillId="0" borderId="0" xfId="0" applyNumberFormat="1" applyAlignment="1">
      <alignment horizontal="right" indent="1"/>
    </xf>
    <xf numFmtId="0" fontId="0" fillId="9" borderId="0" xfId="0" applyFill="1"/>
    <xf numFmtId="164" fontId="0" fillId="9" borderId="0" xfId="0" applyNumberFormat="1" applyFill="1" applyAlignment="1">
      <alignment horizontal="right" indent="1"/>
    </xf>
    <xf numFmtId="0" fontId="0" fillId="9" borderId="0" xfId="0" applyFill="1" applyAlignment="1">
      <alignment horizontal="left" indent="1"/>
    </xf>
    <xf numFmtId="166" fontId="0" fillId="9" borderId="0" xfId="0" applyNumberFormat="1" applyFill="1" applyAlignment="1">
      <alignment horizontal="left" indent="1"/>
    </xf>
    <xf numFmtId="168" fontId="0" fillId="9" borderId="0" xfId="0" applyNumberFormat="1" applyFill="1" applyAlignment="1">
      <alignment horizontal="right" indent="1"/>
    </xf>
    <xf numFmtId="49" fontId="8" fillId="9" borderId="1" xfId="0" applyNumberFormat="1" applyFont="1" applyFill="1" applyBorder="1" applyAlignment="1" applyProtection="1">
      <alignment horizontal="left" vertical="center" indent="1"/>
    </xf>
    <xf numFmtId="0" fontId="8" fillId="9" borderId="1" xfId="0" applyNumberFormat="1" applyFont="1" applyFill="1" applyBorder="1" applyAlignment="1" applyProtection="1">
      <alignment horizontal="left" vertical="center" indent="1"/>
    </xf>
    <xf numFmtId="49" fontId="14" fillId="3" borderId="5" xfId="0" applyNumberFormat="1" applyFont="1" applyFill="1" applyBorder="1" applyAlignment="1" applyProtection="1">
      <alignment horizontal="left" vertical="center" indent="1"/>
    </xf>
    <xf numFmtId="1" fontId="0" fillId="0" borderId="0" xfId="0" applyNumberFormat="1" applyAlignment="1" applyProtection="1">
      <alignment horizontal="left" indent="1"/>
    </xf>
    <xf numFmtId="164" fontId="0" fillId="0" borderId="1" xfId="0" applyNumberFormat="1" applyFill="1" applyBorder="1" applyAlignment="1" applyProtection="1">
      <alignment horizontal="right" indent="1"/>
      <protection locked="0"/>
    </xf>
    <xf numFmtId="49" fontId="20" fillId="5" borderId="2" xfId="0" applyNumberFormat="1" applyFont="1" applyFill="1" applyBorder="1" applyAlignment="1" applyProtection="1">
      <alignment horizontal="left" vertical="center" indent="1"/>
    </xf>
    <xf numFmtId="49" fontId="17" fillId="5" borderId="5" xfId="0" applyNumberFormat="1" applyFont="1" applyFill="1" applyBorder="1" applyAlignment="1" applyProtection="1">
      <alignment horizontal="left" vertical="center" indent="1"/>
    </xf>
    <xf numFmtId="169" fontId="0" fillId="0" borderId="1" xfId="0" applyNumberFormat="1" applyFill="1" applyBorder="1" applyAlignment="1" applyProtection="1">
      <alignment horizontal="right" indent="1"/>
    </xf>
    <xf numFmtId="0" fontId="10" fillId="5" borderId="1" xfId="0" applyFont="1" applyFill="1" applyBorder="1" applyAlignment="1" applyProtection="1">
      <alignment horizontal="left" vertical="center" indent="1"/>
    </xf>
    <xf numFmtId="49" fontId="17" fillId="5" borderId="1" xfId="0" applyNumberFormat="1" applyFont="1" applyFill="1" applyBorder="1" applyAlignment="1" applyProtection="1">
      <alignment horizontal="left" vertical="center" indent="1"/>
    </xf>
    <xf numFmtId="0" fontId="17" fillId="6" borderId="5" xfId="0" applyFont="1" applyFill="1" applyBorder="1" applyAlignment="1" applyProtection="1">
      <alignment horizontal="left" vertical="center" indent="1"/>
      <protection locked="0"/>
    </xf>
    <xf numFmtId="0" fontId="14" fillId="0" borderId="3" xfId="0" applyFont="1" applyFill="1" applyBorder="1" applyAlignment="1" applyProtection="1">
      <alignment horizontal="left" vertical="center" indent="1"/>
    </xf>
    <xf numFmtId="0" fontId="14" fillId="0" borderId="0" xfId="0" applyFont="1" applyBorder="1" applyAlignment="1" applyProtection="1">
      <alignment horizontal="left" vertical="center" indent="1"/>
      <protection locked="0"/>
    </xf>
    <xf numFmtId="0" fontId="8" fillId="5" borderId="9" xfId="0" applyNumberFormat="1" applyFont="1" applyFill="1" applyBorder="1" applyAlignment="1" applyProtection="1">
      <alignment horizontal="left" vertical="center" indent="1"/>
    </xf>
    <xf numFmtId="0" fontId="8" fillId="5" borderId="10" xfId="0" applyNumberFormat="1" applyFont="1" applyFill="1" applyBorder="1" applyAlignment="1" applyProtection="1">
      <alignment horizontal="left" vertical="center" indent="1"/>
    </xf>
    <xf numFmtId="165" fontId="8" fillId="0" borderId="10" xfId="0" applyNumberFormat="1" applyFont="1" applyFill="1" applyBorder="1" applyAlignment="1" applyProtection="1">
      <alignment horizontal="left" vertical="center" indent="1"/>
    </xf>
    <xf numFmtId="0" fontId="8" fillId="0" borderId="10" xfId="0" applyNumberFormat="1" applyFont="1" applyFill="1" applyBorder="1" applyAlignment="1" applyProtection="1">
      <alignment horizontal="left" vertical="center" indent="1"/>
    </xf>
    <xf numFmtId="0" fontId="10" fillId="5" borderId="10" xfId="0" applyFont="1" applyFill="1" applyBorder="1" applyAlignment="1" applyProtection="1">
      <alignment horizontal="left" vertical="center" indent="1"/>
    </xf>
    <xf numFmtId="0" fontId="8" fillId="0" borderId="4" xfId="0" applyNumberFormat="1" applyFont="1" applyFill="1" applyBorder="1" applyAlignment="1" applyProtection="1">
      <alignment horizontal="left" vertical="center" indent="1"/>
    </xf>
    <xf numFmtId="165" fontId="8" fillId="0" borderId="4" xfId="0" applyNumberFormat="1" applyFont="1" applyFill="1" applyBorder="1" applyAlignment="1" applyProtection="1">
      <alignment horizontal="left" vertical="center" indent="1"/>
    </xf>
    <xf numFmtId="0" fontId="0" fillId="0" borderId="4" xfId="0" applyNumberFormat="1" applyBorder="1" applyAlignment="1" applyProtection="1">
      <alignment horizontal="left" vertical="center" indent="1"/>
    </xf>
    <xf numFmtId="0" fontId="0" fillId="5" borderId="4" xfId="0" applyNumberFormat="1" applyFill="1" applyBorder="1" applyAlignment="1" applyProtection="1">
      <alignment horizontal="left" vertical="center" indent="1"/>
    </xf>
    <xf numFmtId="49" fontId="18" fillId="0" borderId="2" xfId="0" applyNumberFormat="1" applyFont="1" applyFill="1" applyBorder="1" applyAlignment="1" applyProtection="1">
      <alignment horizontal="left" vertical="center" indent="1"/>
    </xf>
    <xf numFmtId="164" fontId="28" fillId="0" borderId="0" xfId="0" applyNumberFormat="1" applyFont="1" applyFill="1" applyAlignment="1">
      <alignment horizontal="right" indent="1"/>
    </xf>
    <xf numFmtId="49" fontId="28" fillId="0" borderId="0" xfId="0" applyNumberFormat="1" applyFont="1" applyAlignment="1" applyProtection="1">
      <alignment horizontal="left" vertical="center" indent="1"/>
      <protection locked="0"/>
    </xf>
    <xf numFmtId="0" fontId="8" fillId="0" borderId="2" xfId="0" applyNumberFormat="1" applyFont="1" applyFill="1" applyBorder="1" applyAlignment="1" applyProtection="1">
      <alignment horizontal="left" vertical="center" indent="1"/>
    </xf>
    <xf numFmtId="0" fontId="15" fillId="0" borderId="0" xfId="0" applyFont="1" applyFill="1" applyAlignment="1">
      <alignment horizontal="center"/>
    </xf>
    <xf numFmtId="0" fontId="19" fillId="5" borderId="2" xfId="0" applyFont="1" applyFill="1" applyBorder="1" applyAlignment="1" applyProtection="1">
      <alignment horizontal="left" vertical="center" indent="1"/>
    </xf>
    <xf numFmtId="0" fontId="17" fillId="5" borderId="5" xfId="0" applyFont="1" applyFill="1" applyBorder="1" applyAlignment="1" applyProtection="1">
      <alignment horizontal="left" vertical="center" indent="1"/>
    </xf>
    <xf numFmtId="0" fontId="0" fillId="0" borderId="0" xfId="0" applyProtection="1"/>
    <xf numFmtId="164" fontId="0" fillId="0" borderId="0" xfId="0" applyNumberFormat="1" applyProtection="1"/>
    <xf numFmtId="0" fontId="17" fillId="0" borderId="0" xfId="0" applyFont="1" applyProtection="1"/>
    <xf numFmtId="0" fontId="0" fillId="0" borderId="0" xfId="0" applyBorder="1" applyProtection="1"/>
    <xf numFmtId="0" fontId="0" fillId="0" borderId="0" xfId="0" applyFont="1" applyProtection="1"/>
    <xf numFmtId="0" fontId="15" fillId="0" borderId="0" xfId="0" applyFont="1" applyProtection="1"/>
    <xf numFmtId="49" fontId="17" fillId="6" borderId="3" xfId="0" applyNumberFormat="1" applyFont="1" applyFill="1" applyBorder="1" applyAlignment="1" applyProtection="1">
      <alignment horizontal="left" vertical="center" indent="1"/>
    </xf>
    <xf numFmtId="49" fontId="14" fillId="6" borderId="2" xfId="0" applyNumberFormat="1" applyFont="1" applyFill="1" applyBorder="1" applyAlignment="1" applyProtection="1">
      <alignment horizontal="left" vertical="center" indent="1"/>
    </xf>
    <xf numFmtId="0" fontId="20" fillId="5" borderId="3" xfId="0" applyFont="1" applyFill="1" applyBorder="1" applyAlignment="1" applyProtection="1">
      <alignment horizontal="left" vertical="center" indent="1"/>
    </xf>
    <xf numFmtId="0" fontId="0" fillId="0" borderId="0" xfId="0"/>
    <xf numFmtId="0" fontId="8" fillId="5" borderId="1" xfId="0" applyNumberFormat="1" applyFont="1" applyFill="1" applyBorder="1" applyAlignment="1" applyProtection="1">
      <alignment horizontal="left" vertical="center" indent="1"/>
    </xf>
    <xf numFmtId="49" fontId="19" fillId="5" borderId="5" xfId="0" applyNumberFormat="1" applyFont="1" applyFill="1" applyBorder="1" applyAlignment="1" applyProtection="1">
      <alignment horizontal="left" vertical="center" indent="1"/>
    </xf>
    <xf numFmtId="0" fontId="1" fillId="0" borderId="1" xfId="0" applyFont="1" applyFill="1" applyBorder="1" applyAlignment="1" applyProtection="1">
      <alignment horizontal="center" vertical="center"/>
    </xf>
    <xf numFmtId="0" fontId="58" fillId="5" borderId="5" xfId="0" applyNumberFormat="1" applyFont="1" applyFill="1" applyBorder="1" applyAlignment="1" applyProtection="1">
      <alignment horizontal="left" vertical="center" indent="1"/>
    </xf>
    <xf numFmtId="0" fontId="23" fillId="5" borderId="5" xfId="0" applyNumberFormat="1" applyFont="1" applyFill="1" applyBorder="1" applyAlignment="1" applyProtection="1">
      <alignment horizontal="left" vertical="center" indent="1"/>
    </xf>
    <xf numFmtId="165" fontId="8" fillId="7" borderId="1" xfId="0" applyNumberFormat="1" applyFont="1" applyFill="1" applyBorder="1" applyAlignment="1" applyProtection="1">
      <alignment horizontal="left" vertical="center" indent="1"/>
    </xf>
    <xf numFmtId="0" fontId="0" fillId="5" borderId="1" xfId="0" applyFill="1" applyBorder="1" applyAlignment="1">
      <alignment horizontal="left" indent="1"/>
    </xf>
    <xf numFmtId="0" fontId="33" fillId="0" borderId="0" xfId="0" applyFont="1" applyFill="1" applyAlignment="1" applyProtection="1">
      <alignment horizontal="center" vertical="center"/>
    </xf>
    <xf numFmtId="0" fontId="21" fillId="5" borderId="5" xfId="0" applyFont="1" applyFill="1" applyBorder="1" applyAlignment="1" applyProtection="1">
      <alignment horizontal="left" vertical="center" indent="1"/>
    </xf>
    <xf numFmtId="0" fontId="21" fillId="6" borderId="5" xfId="0" applyFont="1" applyFill="1" applyBorder="1" applyAlignment="1" applyProtection="1">
      <alignment horizontal="left" vertical="center" indent="1"/>
      <protection locked="0"/>
    </xf>
    <xf numFmtId="0" fontId="17" fillId="5" borderId="5" xfId="0" applyFont="1" applyFill="1" applyBorder="1" applyAlignment="1" applyProtection="1">
      <alignment horizontal="left" vertical="center" indent="1"/>
      <protection locked="0"/>
    </xf>
    <xf numFmtId="0" fontId="8" fillId="5" borderId="2" xfId="0" applyNumberFormat="1" applyFont="1" applyFill="1" applyBorder="1" applyAlignment="1" applyProtection="1">
      <alignment horizontal="left" vertical="center" indent="1"/>
    </xf>
    <xf numFmtId="49" fontId="8" fillId="3" borderId="1" xfId="0" applyNumberFormat="1" applyFont="1" applyFill="1" applyBorder="1" applyAlignment="1" applyProtection="1">
      <alignment horizontal="left" vertical="center" indent="1"/>
    </xf>
    <xf numFmtId="0" fontId="28" fillId="0" borderId="0" xfId="0" applyFont="1" applyFill="1" applyAlignment="1">
      <alignment horizontal="left" indent="1"/>
    </xf>
    <xf numFmtId="166" fontId="28" fillId="0" borderId="0" xfId="0" applyNumberFormat="1" applyFont="1" applyFill="1" applyAlignment="1">
      <alignment horizontal="left" indent="1"/>
    </xf>
    <xf numFmtId="49" fontId="28" fillId="0" borderId="0" xfId="0" applyNumberFormat="1" applyFont="1" applyFill="1" applyAlignment="1">
      <alignment horizontal="left" indent="1"/>
    </xf>
    <xf numFmtId="0" fontId="28" fillId="0" borderId="0" xfId="0" applyFont="1" applyFill="1" applyAlignment="1">
      <alignment horizontal="right" indent="1"/>
    </xf>
    <xf numFmtId="167" fontId="28" fillId="0" borderId="0" xfId="0" applyNumberFormat="1" applyFont="1" applyFill="1" applyAlignment="1">
      <alignment horizontal="left" indent="1"/>
    </xf>
    <xf numFmtId="1" fontId="28" fillId="0" borderId="0" xfId="0" applyNumberFormat="1" applyFont="1" applyFill="1" applyAlignment="1">
      <alignment horizontal="left" indent="1"/>
    </xf>
    <xf numFmtId="167" fontId="28" fillId="0" borderId="0" xfId="0" applyNumberFormat="1" applyFont="1" applyFill="1" applyAlignment="1">
      <alignment horizontal="left" vertical="center" indent="1"/>
    </xf>
    <xf numFmtId="0" fontId="28" fillId="0" borderId="0" xfId="0" applyFont="1" applyFill="1" applyBorder="1" applyAlignment="1">
      <alignment horizontal="left" indent="1"/>
    </xf>
    <xf numFmtId="0" fontId="30" fillId="0" borderId="0" xfId="0" applyFont="1" applyFill="1" applyAlignment="1">
      <alignment horizontal="left" indent="1"/>
    </xf>
    <xf numFmtId="166" fontId="28" fillId="0" borderId="0" xfId="1" applyNumberFormat="1" applyFont="1" applyFill="1" applyAlignment="1">
      <alignment horizontal="left" indent="1"/>
    </xf>
    <xf numFmtId="0" fontId="28" fillId="0" borderId="0" xfId="1" applyFont="1" applyFill="1" applyAlignment="1">
      <alignment horizontal="left" indent="1"/>
    </xf>
    <xf numFmtId="0" fontId="59" fillId="0" borderId="0" xfId="1" applyFont="1" applyFill="1" applyAlignment="1">
      <alignment horizontal="left" indent="1"/>
    </xf>
    <xf numFmtId="49" fontId="59" fillId="0" borderId="0" xfId="1" applyNumberFormat="1" applyFont="1" applyFill="1" applyAlignment="1">
      <alignment horizontal="left" indent="1"/>
    </xf>
    <xf numFmtId="0" fontId="59" fillId="0" borderId="0" xfId="1" applyFont="1" applyFill="1" applyAlignment="1">
      <alignment horizontal="right" indent="1"/>
    </xf>
    <xf numFmtId="167" fontId="59" fillId="0" borderId="0" xfId="1" applyNumberFormat="1" applyFont="1" applyFill="1" applyAlignment="1">
      <alignment horizontal="left" indent="1"/>
    </xf>
    <xf numFmtId="164" fontId="29" fillId="0" borderId="0" xfId="0" applyNumberFormat="1" applyFont="1" applyFill="1" applyAlignment="1">
      <alignment horizontal="right" indent="1"/>
    </xf>
    <xf numFmtId="0" fontId="60" fillId="8" borderId="0" xfId="0" applyFont="1" applyFill="1" applyAlignment="1">
      <alignment horizontal="left" indent="1"/>
    </xf>
    <xf numFmtId="166" fontId="60" fillId="8" borderId="0" xfId="0" applyNumberFormat="1" applyFont="1" applyFill="1" applyAlignment="1">
      <alignment horizontal="left" indent="1"/>
    </xf>
    <xf numFmtId="0" fontId="60" fillId="8" borderId="0" xfId="0" applyFont="1" applyFill="1" applyAlignment="1">
      <alignment horizontal="right" indent="1"/>
    </xf>
    <xf numFmtId="167" fontId="60" fillId="8" borderId="0" xfId="0" applyNumberFormat="1" applyFont="1" applyFill="1" applyAlignment="1">
      <alignment horizontal="left" indent="1"/>
    </xf>
    <xf numFmtId="49" fontId="60" fillId="8" borderId="0" xfId="0" applyNumberFormat="1" applyFont="1" applyFill="1" applyAlignment="1">
      <alignment horizontal="left" indent="1"/>
    </xf>
    <xf numFmtId="0" fontId="28" fillId="0" borderId="0" xfId="0" applyFont="1" applyAlignment="1">
      <alignment horizontal="left" indent="1"/>
    </xf>
    <xf numFmtId="0" fontId="17" fillId="5" borderId="1" xfId="0" applyNumberFormat="1" applyFont="1" applyFill="1" applyBorder="1" applyAlignment="1" applyProtection="1">
      <alignment horizontal="left" vertical="center" indent="1"/>
    </xf>
    <xf numFmtId="0" fontId="8" fillId="42" borderId="1" xfId="0" applyNumberFormat="1" applyFont="1" applyFill="1" applyBorder="1" applyAlignment="1" applyProtection="1">
      <alignment horizontal="left" vertical="center" indent="1"/>
    </xf>
    <xf numFmtId="164" fontId="15" fillId="42" borderId="2" xfId="0" applyNumberFormat="1" applyFont="1" applyFill="1" applyBorder="1" applyAlignment="1" applyProtection="1">
      <alignment horizontal="right" vertical="center" indent="1"/>
    </xf>
    <xf numFmtId="164" fontId="0" fillId="42" borderId="2" xfId="0" applyNumberFormat="1" applyFont="1" applyFill="1" applyBorder="1" applyAlignment="1" applyProtection="1">
      <alignment horizontal="right" vertical="center" indent="1"/>
    </xf>
    <xf numFmtId="164" fontId="0" fillId="42" borderId="1" xfId="0" applyNumberFormat="1" applyFont="1" applyFill="1" applyBorder="1" applyAlignment="1" applyProtection="1">
      <alignment horizontal="right" indent="1"/>
    </xf>
    <xf numFmtId="0" fontId="28" fillId="0" borderId="0" xfId="0" applyFont="1" applyAlignment="1" applyProtection="1">
      <alignment horizontal="left" vertical="center" indent="1"/>
      <protection locked="0"/>
    </xf>
    <xf numFmtId="164" fontId="28" fillId="0" borderId="0" xfId="0" applyNumberFormat="1" applyFont="1" applyAlignment="1" applyProtection="1">
      <alignment horizontal="right" vertical="center" indent="1"/>
      <protection locked="0"/>
    </xf>
    <xf numFmtId="0" fontId="0" fillId="0" borderId="0" xfId="0"/>
    <xf numFmtId="164" fontId="17" fillId="5" borderId="1" xfId="0" applyNumberFormat="1" applyFont="1" applyFill="1" applyBorder="1" applyAlignment="1" applyProtection="1">
      <alignment horizontal="right" vertical="center" indent="1"/>
    </xf>
    <xf numFmtId="0" fontId="17" fillId="42" borderId="2" xfId="0" applyFont="1" applyFill="1" applyBorder="1" applyAlignment="1" applyProtection="1">
      <alignment horizontal="left" vertical="center" indent="1"/>
    </xf>
    <xf numFmtId="49" fontId="8" fillId="42" borderId="1" xfId="0" applyNumberFormat="1" applyFont="1" applyFill="1" applyBorder="1" applyAlignment="1" applyProtection="1">
      <alignment horizontal="left" vertical="center" indent="1"/>
    </xf>
    <xf numFmtId="0" fontId="9" fillId="3" borderId="2" xfId="0" applyFont="1" applyFill="1" applyBorder="1" applyAlignment="1" applyProtection="1">
      <alignment horizontal="center" vertical="center"/>
    </xf>
    <xf numFmtId="0" fontId="17" fillId="6" borderId="2" xfId="0" applyFont="1" applyFill="1" applyBorder="1" applyAlignment="1">
      <alignment horizontal="left" indent="1"/>
    </xf>
    <xf numFmtId="0" fontId="0" fillId="0" borderId="0" xfId="0"/>
    <xf numFmtId="164" fontId="28" fillId="0" borderId="0" xfId="0" applyNumberFormat="1" applyFont="1" applyFill="1" applyAlignment="1" applyProtection="1">
      <alignment horizontal="right" vertical="center" indent="1"/>
      <protection locked="0"/>
    </xf>
    <xf numFmtId="0" fontId="0" fillId="0" borderId="0" xfId="0"/>
    <xf numFmtId="0" fontId="0" fillId="0" borderId="0" xfId="0" applyAlignment="1" applyProtection="1">
      <alignment horizontal="left" vertical="center" indent="1"/>
    </xf>
    <xf numFmtId="1" fontId="0" fillId="0" borderId="0" xfId="0" applyNumberFormat="1" applyAlignment="1" applyProtection="1">
      <alignment horizontal="left" vertical="center" indent="1"/>
    </xf>
    <xf numFmtId="164" fontId="0" fillId="0" borderId="0" xfId="0" applyNumberFormat="1" applyAlignment="1" applyProtection="1">
      <alignment horizontal="right" indent="1"/>
    </xf>
    <xf numFmtId="166" fontId="0" fillId="0" borderId="0" xfId="0" applyNumberFormat="1" applyFont="1" applyAlignment="1" applyProtection="1">
      <alignment horizontal="left" indent="1"/>
    </xf>
    <xf numFmtId="1" fontId="7" fillId="2" borderId="3" xfId="0" applyNumberFormat="1" applyFont="1" applyFill="1" applyBorder="1" applyAlignment="1" applyProtection="1">
      <alignment horizontal="left" vertical="center" indent="1"/>
    </xf>
    <xf numFmtId="0" fontId="7" fillId="2" borderId="3" xfId="0" applyNumberFormat="1" applyFont="1" applyFill="1" applyBorder="1" applyAlignment="1" applyProtection="1">
      <alignment horizontal="left" vertical="center" indent="1"/>
    </xf>
    <xf numFmtId="164" fontId="7" fillId="2" borderId="3" xfId="0" applyNumberFormat="1" applyFont="1" applyFill="1" applyBorder="1" applyAlignment="1" applyProtection="1">
      <alignment horizontal="right" indent="1"/>
    </xf>
    <xf numFmtId="166" fontId="7" fillId="2" borderId="3" xfId="0" applyNumberFormat="1" applyFont="1" applyFill="1" applyBorder="1" applyAlignment="1" applyProtection="1">
      <alignment horizontal="left" vertical="center" indent="1"/>
    </xf>
    <xf numFmtId="16" fontId="7" fillId="2" borderId="3" xfId="0" applyNumberFormat="1" applyFont="1" applyFill="1" applyBorder="1" applyAlignment="1" applyProtection="1">
      <alignment horizontal="left" vertical="center" indent="1"/>
    </xf>
    <xf numFmtId="0" fontId="15" fillId="0" borderId="0" xfId="0" applyFont="1" applyAlignment="1" applyProtection="1">
      <alignment horizontal="left" vertical="center" indent="1"/>
    </xf>
    <xf numFmtId="0" fontId="0" fillId="0" borderId="0" xfId="0" applyFont="1" applyAlignment="1" applyProtection="1">
      <alignment horizontal="left" indent="1"/>
    </xf>
    <xf numFmtId="49" fontId="61" fillId="5" borderId="5" xfId="0" applyNumberFormat="1" applyFont="1" applyFill="1" applyBorder="1" applyAlignment="1" applyProtection="1">
      <alignment horizontal="left" vertical="center" indent="1"/>
    </xf>
    <xf numFmtId="0" fontId="10" fillId="5" borderId="9" xfId="0" applyFont="1" applyFill="1" applyBorder="1" applyAlignment="1" applyProtection="1">
      <alignment horizontal="left" vertical="center" indent="1"/>
    </xf>
    <xf numFmtId="0" fontId="0" fillId="5" borderId="1" xfId="0" applyNumberFormat="1" applyFill="1" applyBorder="1" applyAlignment="1" applyProtection="1">
      <alignment horizontal="left" vertical="center" indent="1"/>
      <protection locked="0"/>
    </xf>
    <xf numFmtId="0" fontId="0" fillId="0" borderId="0" xfId="0"/>
    <xf numFmtId="164" fontId="0" fillId="0" borderId="0" xfId="0" applyNumberFormat="1" applyAlignment="1">
      <alignment horizontal="right" indent="1"/>
    </xf>
    <xf numFmtId="0" fontId="0" fillId="0" borderId="0" xfId="0" applyAlignment="1">
      <alignment horizontal="left" indent="1"/>
    </xf>
    <xf numFmtId="168" fontId="0" fillId="0" borderId="0" xfId="0" applyNumberFormat="1" applyAlignment="1">
      <alignment horizontal="right" indent="1"/>
    </xf>
    <xf numFmtId="49" fontId="21" fillId="6" borderId="3" xfId="0" applyNumberFormat="1" applyFont="1" applyFill="1" applyBorder="1" applyAlignment="1" applyProtection="1">
      <alignment horizontal="left" vertical="center" indent="1"/>
    </xf>
    <xf numFmtId="49" fontId="0" fillId="0" borderId="0" xfId="0" applyNumberFormat="1" applyAlignment="1" applyProtection="1">
      <alignment horizontal="left" vertical="center" indent="1"/>
      <protection locked="0"/>
    </xf>
    <xf numFmtId="164" fontId="24" fillId="0" borderId="2" xfId="0" applyNumberFormat="1" applyFont="1" applyFill="1" applyBorder="1" applyAlignment="1" applyProtection="1">
      <alignment horizontal="right" vertical="center" indent="1"/>
    </xf>
    <xf numFmtId="0" fontId="17" fillId="6" borderId="3" xfId="0" applyFont="1" applyFill="1" applyBorder="1" applyAlignment="1" applyProtection="1">
      <alignment horizontal="left" vertical="center" indent="1"/>
    </xf>
    <xf numFmtId="0" fontId="11" fillId="43" borderId="5" xfId="0" applyFont="1" applyFill="1" applyBorder="1" applyProtection="1"/>
    <xf numFmtId="49" fontId="0" fillId="0" borderId="1" xfId="0" quotePrefix="1" applyNumberFormat="1" applyFill="1" applyBorder="1" applyAlignment="1" applyProtection="1">
      <alignment horizontal="left" vertical="center" indent="1"/>
    </xf>
    <xf numFmtId="0" fontId="0" fillId="0" borderId="1" xfId="0" applyNumberFormat="1" applyBorder="1" applyAlignment="1" applyProtection="1">
      <alignment horizontal="left" indent="1"/>
      <protection locked="0"/>
    </xf>
    <xf numFmtId="164" fontId="17" fillId="12" borderId="1" xfId="0" applyNumberFormat="1" applyFont="1" applyFill="1" applyBorder="1" applyAlignment="1" applyProtection="1">
      <alignment horizontal="right" vertical="center" indent="1"/>
    </xf>
    <xf numFmtId="164" fontId="0" fillId="44" borderId="1" xfId="0" applyNumberFormat="1" applyFont="1" applyFill="1" applyBorder="1" applyAlignment="1" applyProtection="1">
      <alignment horizontal="right" vertical="center" indent="1"/>
    </xf>
    <xf numFmtId="164" fontId="17" fillId="45" borderId="1" xfId="0" applyNumberFormat="1" applyFont="1" applyFill="1" applyBorder="1" applyAlignment="1" applyProtection="1">
      <alignment horizontal="right" vertical="center" indent="1"/>
    </xf>
    <xf numFmtId="164" fontId="17" fillId="46" borderId="1" xfId="0" applyNumberFormat="1" applyFont="1" applyFill="1" applyBorder="1" applyAlignment="1" applyProtection="1">
      <alignment horizontal="right" vertical="center" indent="1"/>
    </xf>
    <xf numFmtId="0" fontId="17" fillId="5" borderId="2" xfId="0" applyFont="1" applyFill="1" applyBorder="1" applyAlignment="1" applyProtection="1">
      <alignment horizontal="left" vertical="center" indent="1"/>
      <protection locked="0"/>
    </xf>
    <xf numFmtId="0" fontId="0" fillId="0" borderId="0" xfId="0" applyFont="1" applyAlignment="1" applyProtection="1">
      <alignment horizontal="left" vertical="center" indent="1"/>
    </xf>
    <xf numFmtId="0" fontId="0" fillId="0" borderId="0" xfId="0" applyFont="1" applyFill="1" applyAlignment="1" applyProtection="1">
      <alignment horizontal="center" vertical="center"/>
    </xf>
    <xf numFmtId="0" fontId="62" fillId="2" borderId="1" xfId="0" applyFont="1" applyFill="1" applyBorder="1" applyAlignment="1" applyProtection="1">
      <alignment horizontal="center" vertical="center"/>
    </xf>
    <xf numFmtId="1" fontId="24" fillId="2" borderId="1" xfId="0" applyNumberFormat="1" applyFont="1" applyFill="1" applyBorder="1" applyAlignment="1" applyProtection="1">
      <alignment horizontal="left" indent="1"/>
    </xf>
    <xf numFmtId="0" fontId="24" fillId="2" borderId="1" xfId="0" applyNumberFormat="1" applyFont="1" applyFill="1" applyBorder="1" applyAlignment="1" applyProtection="1">
      <alignment horizontal="left" vertical="center" indent="1"/>
    </xf>
    <xf numFmtId="16" fontId="24" fillId="2" borderId="1" xfId="0" applyNumberFormat="1" applyFont="1" applyFill="1" applyBorder="1" applyAlignment="1" applyProtection="1">
      <alignment horizontal="center" vertical="center"/>
    </xf>
    <xf numFmtId="164" fontId="24" fillId="2" borderId="1" xfId="0" applyNumberFormat="1" applyFont="1" applyFill="1" applyBorder="1" applyAlignment="1" applyProtection="1">
      <alignment horizontal="right" indent="1"/>
    </xf>
    <xf numFmtId="164" fontId="62" fillId="2" borderId="1" xfId="0" applyNumberFormat="1" applyFont="1" applyFill="1" applyBorder="1" applyAlignment="1" applyProtection="1">
      <alignment horizontal="center" vertical="center"/>
    </xf>
    <xf numFmtId="0" fontId="63" fillId="0" borderId="1" xfId="0" applyFont="1" applyFill="1" applyBorder="1" applyAlignment="1" applyProtection="1">
      <alignment horizontal="center" vertical="center"/>
    </xf>
    <xf numFmtId="0" fontId="0" fillId="0" borderId="1" xfId="0" applyFont="1" applyBorder="1" applyProtection="1"/>
    <xf numFmtId="164" fontId="0" fillId="0" borderId="0" xfId="0" applyNumberFormat="1" applyFont="1" applyAlignment="1" applyProtection="1">
      <alignment horizontal="right" indent="1"/>
    </xf>
    <xf numFmtId="0" fontId="64" fillId="3" borderId="5" xfId="0" applyFont="1" applyFill="1" applyBorder="1" applyAlignment="1" applyProtection="1">
      <alignment horizontal="center" vertical="center"/>
    </xf>
    <xf numFmtId="49" fontId="17" fillId="0" borderId="1" xfId="0" applyNumberFormat="1" applyFont="1" applyFill="1" applyBorder="1" applyAlignment="1" applyProtection="1">
      <alignment horizontal="left" vertical="center" indent="1"/>
    </xf>
    <xf numFmtId="0" fontId="17" fillId="0" borderId="1" xfId="0" applyNumberFormat="1" applyFont="1" applyFill="1" applyBorder="1" applyAlignment="1" applyProtection="1">
      <alignment horizontal="left" vertical="center" indent="1"/>
    </xf>
    <xf numFmtId="49" fontId="0" fillId="5" borderId="1" xfId="0" applyNumberFormat="1" applyFont="1" applyFill="1" applyBorder="1" applyAlignment="1" applyProtection="1">
      <alignment horizontal="left" vertical="center" indent="1"/>
      <protection locked="0"/>
    </xf>
    <xf numFmtId="0" fontId="0" fillId="5" borderId="1" xfId="0" applyFont="1" applyFill="1" applyBorder="1" applyAlignment="1" applyProtection="1">
      <alignment horizontal="left" indent="1"/>
      <protection locked="0"/>
    </xf>
    <xf numFmtId="49" fontId="64" fillId="3" borderId="5" xfId="0" applyNumberFormat="1" applyFont="1" applyFill="1" applyBorder="1" applyAlignment="1" applyProtection="1">
      <alignment horizontal="left" vertical="center" indent="1"/>
    </xf>
    <xf numFmtId="49" fontId="17" fillId="3" borderId="5" xfId="0" applyNumberFormat="1" applyFont="1" applyFill="1" applyBorder="1" applyAlignment="1" applyProtection="1">
      <alignment horizontal="left" vertical="center" indent="1"/>
    </xf>
    <xf numFmtId="0" fontId="0" fillId="0" borderId="1" xfId="0" applyFont="1" applyFill="1" applyBorder="1" applyAlignment="1" applyProtection="1">
      <alignment horizontal="left" indent="1"/>
    </xf>
    <xf numFmtId="49" fontId="14" fillId="6" borderId="5" xfId="0" applyNumberFormat="1" applyFont="1" applyFill="1" applyBorder="1" applyAlignment="1" applyProtection="1">
      <alignment horizontal="left" vertical="center" indent="1"/>
    </xf>
    <xf numFmtId="0" fontId="20" fillId="5" borderId="2" xfId="0" applyNumberFormat="1" applyFont="1" applyFill="1" applyBorder="1" applyAlignment="1" applyProtection="1">
      <alignment horizontal="left" vertical="center" indent="1"/>
    </xf>
    <xf numFmtId="0" fontId="0" fillId="0" borderId="1" xfId="0" applyFont="1" applyBorder="1" applyAlignment="1" applyProtection="1">
      <alignment horizontal="left" indent="1"/>
    </xf>
    <xf numFmtId="0" fontId="14" fillId="0" borderId="5" xfId="0" applyNumberFormat="1" applyFont="1" applyFill="1" applyBorder="1" applyAlignment="1" applyProtection="1">
      <alignment horizontal="left" vertical="center" indent="1"/>
    </xf>
    <xf numFmtId="0" fontId="0" fillId="0" borderId="1" xfId="0" applyNumberFormat="1" applyFont="1" applyBorder="1" applyAlignment="1" applyProtection="1">
      <alignment horizontal="left" vertical="center" indent="1"/>
    </xf>
    <xf numFmtId="1" fontId="17" fillId="0" borderId="1" xfId="0" applyNumberFormat="1" applyFont="1" applyFill="1" applyBorder="1" applyAlignment="1" applyProtection="1">
      <alignment horizontal="left" indent="1"/>
    </xf>
    <xf numFmtId="0" fontId="14" fillId="3" borderId="5" xfId="0" applyNumberFormat="1" applyFont="1" applyFill="1" applyBorder="1" applyAlignment="1" applyProtection="1">
      <alignment horizontal="left" vertical="center" indent="1"/>
    </xf>
    <xf numFmtId="0" fontId="17" fillId="0" borderId="1" xfId="0" applyNumberFormat="1" applyFont="1" applyFill="1" applyBorder="1" applyAlignment="1" applyProtection="1">
      <alignment horizontal="left" indent="1"/>
    </xf>
    <xf numFmtId="49" fontId="0" fillId="0" borderId="0" xfId="0" applyNumberFormat="1" applyFont="1" applyAlignment="1" applyProtection="1">
      <alignment horizontal="left" vertical="center" indent="1"/>
      <protection locked="0"/>
    </xf>
    <xf numFmtId="0" fontId="64" fillId="3" borderId="5" xfId="0" applyNumberFormat="1" applyFont="1" applyFill="1" applyBorder="1" applyAlignment="1" applyProtection="1">
      <alignment horizontal="left" vertical="center" indent="1"/>
    </xf>
    <xf numFmtId="0" fontId="20" fillId="5" borderId="5" xfId="0" applyNumberFormat="1" applyFont="1" applyFill="1" applyBorder="1" applyAlignment="1" applyProtection="1">
      <alignment horizontal="left" vertical="center" indent="1"/>
    </xf>
    <xf numFmtId="0" fontId="17" fillId="5" borderId="1" xfId="0" applyNumberFormat="1" applyFont="1" applyFill="1" applyBorder="1" applyAlignment="1" applyProtection="1">
      <alignment horizontal="left" indent="1"/>
    </xf>
    <xf numFmtId="165" fontId="17" fillId="5" borderId="1" xfId="0" applyNumberFormat="1" applyFont="1" applyFill="1" applyBorder="1" applyAlignment="1" applyProtection="1">
      <alignment horizontal="left" vertical="center" indent="1"/>
    </xf>
    <xf numFmtId="0" fontId="0" fillId="0" borderId="1" xfId="0" applyFont="1" applyBorder="1" applyAlignment="1" applyProtection="1">
      <alignment horizontal="left" vertical="center" indent="1"/>
    </xf>
    <xf numFmtId="0" fontId="0" fillId="5" borderId="1" xfId="0" applyNumberFormat="1" applyFont="1" applyFill="1" applyBorder="1" applyAlignment="1" applyProtection="1">
      <alignment horizontal="left" vertical="center" indent="1"/>
    </xf>
    <xf numFmtId="0" fontId="17" fillId="5" borderId="3" xfId="0" applyFont="1" applyFill="1" applyBorder="1" applyAlignment="1" applyProtection="1">
      <alignment horizontal="left" vertical="center" indent="1"/>
    </xf>
    <xf numFmtId="49" fontId="17" fillId="7" borderId="1" xfId="0" applyNumberFormat="1" applyFont="1" applyFill="1" applyBorder="1" applyAlignment="1" applyProtection="1">
      <alignment horizontal="left" vertical="center" indent="1"/>
    </xf>
    <xf numFmtId="0" fontId="64" fillId="0" borderId="5" xfId="0" applyFont="1" applyFill="1" applyBorder="1" applyAlignment="1" applyProtection="1">
      <alignment horizontal="center" vertical="center"/>
    </xf>
    <xf numFmtId="0" fontId="17" fillId="7" borderId="1" xfId="0" applyNumberFormat="1" applyFont="1" applyFill="1" applyBorder="1" applyAlignment="1" applyProtection="1">
      <alignment horizontal="left" vertical="center" indent="1"/>
    </xf>
    <xf numFmtId="0" fontId="17" fillId="6" borderId="3" xfId="0" applyNumberFormat="1" applyFont="1" applyFill="1" applyBorder="1" applyAlignment="1" applyProtection="1">
      <alignment horizontal="left" vertical="center" indent="1"/>
    </xf>
    <xf numFmtId="0" fontId="14" fillId="6" borderId="2" xfId="0" applyNumberFormat="1" applyFont="1" applyFill="1" applyBorder="1" applyAlignment="1" applyProtection="1">
      <alignment horizontal="left" vertical="center" indent="1"/>
    </xf>
    <xf numFmtId="0" fontId="62" fillId="2" borderId="5" xfId="0" applyFont="1" applyFill="1" applyBorder="1" applyAlignment="1" applyProtection="1">
      <alignment horizontal="center" vertical="center"/>
    </xf>
    <xf numFmtId="49" fontId="14" fillId="6" borderId="3" xfId="0" applyNumberFormat="1" applyFont="1" applyFill="1" applyBorder="1" applyAlignment="1" applyProtection="1">
      <alignment horizontal="left" vertical="center" indent="1"/>
    </xf>
    <xf numFmtId="49" fontId="17" fillId="6" borderId="5" xfId="0" applyNumberFormat="1" applyFont="1" applyFill="1" applyBorder="1" applyAlignment="1" applyProtection="1">
      <alignment horizontal="left" vertical="center" indent="1"/>
    </xf>
    <xf numFmtId="0" fontId="17" fillId="42" borderId="1" xfId="0" applyNumberFormat="1" applyFont="1" applyFill="1" applyBorder="1" applyAlignment="1" applyProtection="1">
      <alignment horizontal="left" vertical="center" indent="1"/>
    </xf>
    <xf numFmtId="0" fontId="0" fillId="0" borderId="1" xfId="0" applyFont="1" applyBorder="1" applyAlignment="1">
      <alignment horizontal="left" indent="1"/>
    </xf>
    <xf numFmtId="0" fontId="14" fillId="6" borderId="5" xfId="0" applyNumberFormat="1" applyFont="1" applyFill="1" applyBorder="1" applyAlignment="1" applyProtection="1">
      <alignment horizontal="left" vertical="center" indent="1"/>
    </xf>
    <xf numFmtId="165" fontId="17" fillId="0" borderId="1" xfId="0" applyNumberFormat="1" applyFont="1" applyFill="1" applyBorder="1" applyAlignment="1" applyProtection="1">
      <alignment horizontal="left" vertical="center" indent="1"/>
    </xf>
    <xf numFmtId="49" fontId="0" fillId="0" borderId="1" xfId="0" applyNumberFormat="1" applyFont="1" applyBorder="1" applyAlignment="1" applyProtection="1">
      <alignment horizontal="left" vertical="center" indent="1"/>
      <protection locked="0"/>
    </xf>
    <xf numFmtId="49" fontId="64" fillId="6" borderId="2" xfId="0" applyNumberFormat="1" applyFont="1" applyFill="1" applyBorder="1" applyAlignment="1" applyProtection="1">
      <alignment horizontal="left" vertical="center" indent="1"/>
    </xf>
    <xf numFmtId="0" fontId="17" fillId="6" borderId="1" xfId="0" applyNumberFormat="1" applyFont="1" applyFill="1" applyBorder="1" applyAlignment="1" applyProtection="1">
      <alignment horizontal="left" vertical="center" indent="1"/>
    </xf>
    <xf numFmtId="49" fontId="0" fillId="6" borderId="1" xfId="0" applyNumberFormat="1" applyFont="1" applyFill="1" applyBorder="1" applyAlignment="1" applyProtection="1">
      <alignment horizontal="left" vertical="center" indent="1"/>
    </xf>
    <xf numFmtId="49" fontId="64" fillId="6" borderId="5" xfId="0" applyNumberFormat="1" applyFont="1" applyFill="1" applyBorder="1" applyAlignment="1" applyProtection="1">
      <alignment horizontal="left" vertical="center" indent="1"/>
    </xf>
    <xf numFmtId="49" fontId="17" fillId="6" borderId="1" xfId="0" applyNumberFormat="1" applyFont="1" applyFill="1" applyBorder="1" applyAlignment="1" applyProtection="1">
      <alignment horizontal="left" vertical="center" indent="1"/>
    </xf>
    <xf numFmtId="0" fontId="65" fillId="5" borderId="2" xfId="0" applyNumberFormat="1" applyFont="1" applyFill="1" applyBorder="1" applyAlignment="1" applyProtection="1">
      <alignment horizontal="left" vertical="center" indent="1"/>
    </xf>
    <xf numFmtId="0" fontId="0" fillId="0" borderId="1" xfId="0" applyNumberFormat="1" applyFont="1" applyBorder="1" applyAlignment="1" applyProtection="1">
      <alignment horizontal="left" vertical="center" indent="1"/>
      <protection locked="0"/>
    </xf>
    <xf numFmtId="49" fontId="0" fillId="0" borderId="1" xfId="0" applyNumberFormat="1" applyFont="1" applyFill="1" applyBorder="1" applyAlignment="1" applyProtection="1">
      <alignment horizontal="left" vertical="center" indent="1"/>
      <protection locked="0"/>
    </xf>
    <xf numFmtId="0" fontId="0" fillId="0" borderId="1" xfId="0" applyNumberFormat="1" applyFont="1" applyFill="1" applyBorder="1" applyAlignment="1" applyProtection="1">
      <alignment horizontal="left" vertical="center" indent="1"/>
      <protection locked="0"/>
    </xf>
    <xf numFmtId="49" fontId="14" fillId="0" borderId="5" xfId="0" applyNumberFormat="1" applyFont="1" applyFill="1" applyBorder="1" applyAlignment="1" applyProtection="1">
      <alignment horizontal="left" vertical="center" indent="1"/>
    </xf>
    <xf numFmtId="0" fontId="0" fillId="6" borderId="3" xfId="0" applyFont="1" applyFill="1" applyBorder="1" applyAlignment="1" applyProtection="1">
      <alignment horizontal="left" vertical="center" indent="1"/>
      <protection locked="0"/>
    </xf>
    <xf numFmtId="0" fontId="0" fillId="0" borderId="1" xfId="0" applyFont="1" applyFill="1" applyBorder="1" applyAlignment="1" applyProtection="1">
      <alignment horizontal="left" indent="1"/>
      <protection locked="0"/>
    </xf>
    <xf numFmtId="0" fontId="0" fillId="0" borderId="1" xfId="0" applyFont="1" applyBorder="1" applyProtection="1">
      <protection locked="0"/>
    </xf>
    <xf numFmtId="0" fontId="0" fillId="5" borderId="1" xfId="0" applyFont="1" applyFill="1" applyBorder="1" applyAlignment="1" applyProtection="1">
      <alignment horizontal="left" vertical="center" indent="1"/>
      <protection locked="0"/>
    </xf>
    <xf numFmtId="0" fontId="0" fillId="5" borderId="1" xfId="0" applyNumberFormat="1" applyFont="1" applyFill="1" applyBorder="1" applyAlignment="1" applyProtection="1">
      <alignment horizontal="left" vertical="center" indent="1"/>
      <protection locked="0"/>
    </xf>
    <xf numFmtId="0" fontId="0" fillId="6" borderId="5" xfId="0" applyFont="1" applyFill="1" applyBorder="1" applyAlignment="1" applyProtection="1">
      <alignment horizontal="left" vertical="center" indent="1"/>
      <protection locked="0"/>
    </xf>
    <xf numFmtId="0" fontId="0" fillId="0" borderId="0" xfId="0" applyFont="1" applyBorder="1" applyProtection="1"/>
    <xf numFmtId="0" fontId="0" fillId="5" borderId="1" xfId="0" applyFont="1" applyFill="1" applyBorder="1" applyAlignment="1" applyProtection="1">
      <alignment horizontal="left" indent="1"/>
    </xf>
    <xf numFmtId="0" fontId="0" fillId="0" borderId="0" xfId="0" applyFont="1" applyFill="1" applyProtection="1">
      <protection locked="0"/>
    </xf>
    <xf numFmtId="1" fontId="0" fillId="5" borderId="1" xfId="0" applyNumberFormat="1" applyFont="1" applyFill="1" applyBorder="1" applyAlignment="1" applyProtection="1">
      <alignment horizontal="left" indent="1"/>
    </xf>
    <xf numFmtId="0" fontId="0" fillId="0" borderId="1" xfId="0" applyFont="1" applyFill="1" applyBorder="1" applyProtection="1"/>
    <xf numFmtId="1" fontId="0" fillId="0" borderId="1" xfId="0" applyNumberFormat="1" applyFont="1" applyFill="1" applyBorder="1" applyAlignment="1" applyProtection="1">
      <alignment horizontal="left" indent="1"/>
      <protection locked="0"/>
    </xf>
    <xf numFmtId="1" fontId="0" fillId="5" borderId="1" xfId="0" applyNumberFormat="1" applyFont="1" applyFill="1" applyBorder="1" applyAlignment="1" applyProtection="1">
      <alignment horizontal="left" indent="1"/>
      <protection locked="0"/>
    </xf>
    <xf numFmtId="0" fontId="0" fillId="0" borderId="1" xfId="0" applyNumberFormat="1" applyFont="1" applyFill="1" applyBorder="1" applyAlignment="1" applyProtection="1">
      <alignment horizontal="left" indent="1"/>
    </xf>
    <xf numFmtId="164" fontId="17" fillId="42" borderId="1" xfId="0" applyNumberFormat="1" applyFont="1" applyFill="1" applyBorder="1" applyAlignment="1" applyProtection="1">
      <alignment horizontal="right" indent="1"/>
    </xf>
    <xf numFmtId="0" fontId="0" fillId="0" borderId="1" xfId="0" applyFont="1" applyBorder="1" applyAlignment="1" applyProtection="1">
      <alignment horizontal="left" indent="1"/>
      <protection locked="0"/>
    </xf>
    <xf numFmtId="49" fontId="0" fillId="42" borderId="1" xfId="0" applyNumberFormat="1" applyFont="1" applyFill="1" applyBorder="1" applyAlignment="1" applyProtection="1">
      <alignment horizontal="left" vertical="center" indent="1"/>
      <protection locked="0"/>
    </xf>
    <xf numFmtId="49" fontId="0" fillId="5" borderId="0" xfId="0" applyNumberFormat="1" applyFont="1" applyFill="1" applyAlignment="1" applyProtection="1">
      <alignment horizontal="left" vertical="center" indent="1"/>
      <protection locked="0"/>
    </xf>
    <xf numFmtId="49" fontId="17" fillId="42" borderId="1" xfId="0" applyNumberFormat="1" applyFont="1" applyFill="1" applyBorder="1" applyAlignment="1" applyProtection="1">
      <alignment horizontal="left" vertical="center" indent="1"/>
    </xf>
    <xf numFmtId="1" fontId="0" fillId="0" borderId="1" xfId="0" applyNumberFormat="1" applyFont="1" applyBorder="1" applyAlignment="1" applyProtection="1">
      <alignment horizontal="left" indent="1"/>
      <protection locked="0"/>
    </xf>
    <xf numFmtId="0" fontId="0" fillId="0" borderId="1" xfId="0" applyFont="1" applyBorder="1" applyAlignment="1" applyProtection="1">
      <alignment horizontal="left" vertical="center" indent="1"/>
      <protection locked="0"/>
    </xf>
    <xf numFmtId="0" fontId="0" fillId="0" borderId="1" xfId="0" applyNumberFormat="1" applyFont="1" applyFill="1" applyBorder="1" applyAlignment="1">
      <alignment horizontal="left" indent="1"/>
    </xf>
    <xf numFmtId="49" fontId="17" fillId="0" borderId="5" xfId="0" applyNumberFormat="1" applyFont="1" applyFill="1" applyBorder="1" applyAlignment="1" applyProtection="1">
      <alignment horizontal="left" vertical="center" indent="1"/>
    </xf>
    <xf numFmtId="0" fontId="63" fillId="0" borderId="0" xfId="0" applyFont="1" applyAlignment="1" applyProtection="1">
      <alignment horizontal="left" vertical="center" indent="1"/>
    </xf>
    <xf numFmtId="170" fontId="0" fillId="0" borderId="0" xfId="0" applyNumberFormat="1" applyFont="1" applyAlignment="1" applyProtection="1">
      <alignment horizontal="left" indent="1"/>
    </xf>
    <xf numFmtId="164" fontId="62" fillId="0" borderId="0" xfId="0" applyNumberFormat="1" applyFont="1" applyAlignment="1" applyProtection="1">
      <alignment horizontal="right" vertical="center" indent="1"/>
    </xf>
    <xf numFmtId="164" fontId="33" fillId="0" borderId="0" xfId="0" applyNumberFormat="1" applyFont="1" applyAlignment="1" applyProtection="1">
      <alignment horizontal="right" indent="1"/>
    </xf>
    <xf numFmtId="164" fontId="63" fillId="0" borderId="0" xfId="0" applyNumberFormat="1" applyFont="1" applyProtection="1"/>
    <xf numFmtId="1" fontId="63" fillId="0" borderId="0" xfId="0" applyNumberFormat="1" applyFont="1" applyFill="1" applyAlignment="1" applyProtection="1">
      <alignment horizontal="left" indent="1"/>
    </xf>
    <xf numFmtId="10" fontId="0" fillId="0" borderId="0" xfId="0" applyNumberFormat="1" applyFont="1" applyAlignment="1" applyProtection="1">
      <alignment horizontal="left" indent="1"/>
    </xf>
    <xf numFmtId="164" fontId="66" fillId="0" borderId="0" xfId="0" applyNumberFormat="1" applyFont="1" applyAlignment="1" applyProtection="1">
      <alignment horizontal="right" vertical="center" indent="1"/>
    </xf>
    <xf numFmtId="164" fontId="63" fillId="0" borderId="0" xfId="0" applyNumberFormat="1" applyFont="1" applyAlignment="1" applyProtection="1">
      <alignment horizontal="right" indent="1"/>
    </xf>
    <xf numFmtId="1" fontId="0" fillId="0" borderId="0" xfId="0" applyNumberFormat="1" applyFont="1" applyFill="1" applyBorder="1" applyAlignment="1">
      <alignment horizontal="left" indent="1"/>
    </xf>
    <xf numFmtId="164" fontId="33" fillId="0" borderId="0" xfId="0" applyNumberFormat="1" applyFont="1" applyAlignment="1" applyProtection="1">
      <alignment horizontal="left" indent="1"/>
    </xf>
    <xf numFmtId="0" fontId="8" fillId="0" borderId="1" xfId="0" applyFont="1" applyFill="1" applyBorder="1" applyAlignment="1" applyProtection="1">
      <alignment horizontal="center" vertical="center"/>
    </xf>
    <xf numFmtId="0" fontId="8" fillId="5" borderId="4" xfId="0" applyNumberFormat="1" applyFont="1" applyFill="1" applyBorder="1" applyAlignment="1" applyProtection="1">
      <alignment horizontal="left" vertical="center" indent="1"/>
    </xf>
    <xf numFmtId="0" fontId="18" fillId="0" borderId="5" xfId="0" applyNumberFormat="1" applyFont="1" applyFill="1" applyBorder="1" applyAlignment="1" applyProtection="1">
      <alignment horizontal="left" vertical="center" indent="1"/>
    </xf>
    <xf numFmtId="0" fontId="0" fillId="5" borderId="1" xfId="0" applyNumberFormat="1" applyFill="1" applyBorder="1" applyAlignment="1" applyProtection="1">
      <alignment horizontal="left" indent="1"/>
      <protection locked="0"/>
    </xf>
    <xf numFmtId="49" fontId="8" fillId="42" borderId="2" xfId="0" applyNumberFormat="1" applyFont="1" applyFill="1" applyBorder="1" applyAlignment="1" applyProtection="1">
      <alignment horizontal="left" vertical="center" indent="1"/>
    </xf>
    <xf numFmtId="49" fontId="22" fillId="42" borderId="1" xfId="0" applyNumberFormat="1" applyFont="1" applyFill="1" applyBorder="1" applyAlignment="1" applyProtection="1">
      <alignment horizontal="left" vertical="center" indent="1"/>
    </xf>
    <xf numFmtId="0" fontId="9" fillId="3" borderId="6" xfId="0" applyFont="1" applyFill="1" applyBorder="1" applyAlignment="1" applyProtection="1">
      <alignment horizontal="center" vertical="center"/>
    </xf>
    <xf numFmtId="0" fontId="0" fillId="0" borderId="0" xfId="0" applyNumberFormat="1" applyFont="1" applyProtection="1"/>
    <xf numFmtId="0" fontId="0" fillId="0" borderId="0" xfId="0" applyNumberFormat="1" applyFont="1" applyAlignment="1" applyProtection="1">
      <alignment horizontal="left" indent="1"/>
    </xf>
    <xf numFmtId="0" fontId="0" fillId="0" borderId="0" xfId="0" applyNumberFormat="1" applyFont="1" applyBorder="1" applyProtection="1"/>
    <xf numFmtId="0" fontId="0" fillId="0" borderId="0" xfId="0" applyNumberFormat="1" applyProtection="1"/>
    <xf numFmtId="0" fontId="0" fillId="0" borderId="0" xfId="0" applyFont="1"/>
    <xf numFmtId="164" fontId="33" fillId="0" borderId="0" xfId="0" applyNumberFormat="1" applyFont="1" applyAlignment="1">
      <alignment horizontal="right" indent="1"/>
    </xf>
    <xf numFmtId="164" fontId="0" fillId="0" borderId="0" xfId="0" applyNumberFormat="1" applyFont="1" applyAlignment="1">
      <alignment horizontal="right" indent="1"/>
    </xf>
    <xf numFmtId="164" fontId="17" fillId="0" borderId="0" xfId="0" applyNumberFormat="1" applyFont="1" applyFill="1" applyAlignment="1">
      <alignment horizontal="right" indent="1"/>
    </xf>
    <xf numFmtId="0" fontId="0" fillId="0" borderId="0" xfId="0" applyFont="1" applyFill="1"/>
    <xf numFmtId="0" fontId="6" fillId="2" borderId="3" xfId="0" applyFont="1" applyFill="1" applyBorder="1" applyAlignment="1" applyProtection="1">
      <alignment horizontal="center" vertical="center"/>
    </xf>
    <xf numFmtId="164" fontId="14" fillId="0" borderId="0" xfId="0" applyNumberFormat="1" applyFont="1" applyAlignment="1">
      <alignment horizontal="right" indent="1"/>
    </xf>
    <xf numFmtId="164" fontId="0" fillId="0" borderId="0" xfId="0" applyNumberFormat="1" applyFont="1" applyFill="1" applyAlignment="1">
      <alignment horizontal="right" indent="1"/>
    </xf>
    <xf numFmtId="49" fontId="21" fillId="6" borderId="1" xfId="0" applyNumberFormat="1" applyFont="1" applyFill="1" applyBorder="1" applyAlignment="1" applyProtection="1">
      <alignment horizontal="left" vertical="center" indent="1"/>
    </xf>
    <xf numFmtId="49" fontId="22" fillId="6" borderId="1" xfId="0" applyNumberFormat="1" applyFont="1" applyFill="1" applyBorder="1" applyAlignment="1" applyProtection="1">
      <alignment horizontal="left" vertical="center" indent="1"/>
    </xf>
    <xf numFmtId="164" fontId="0" fillId="0" borderId="0" xfId="0" applyNumberFormat="1" applyFont="1"/>
    <xf numFmtId="0" fontId="8" fillId="12" borderId="1" xfId="0" applyNumberFormat="1" applyFont="1" applyFill="1" applyBorder="1" applyAlignment="1" applyProtection="1">
      <alignment horizontal="left" vertical="center" indent="1"/>
    </xf>
    <xf numFmtId="0" fontId="6" fillId="2" borderId="5" xfId="0" applyFont="1" applyFill="1" applyBorder="1" applyAlignment="1" applyProtection="1">
      <alignment horizontal="center" vertical="center"/>
    </xf>
    <xf numFmtId="0" fontId="0" fillId="0" borderId="1" xfId="0" applyFont="1" applyFill="1" applyBorder="1" applyProtection="1">
      <protection locked="0"/>
    </xf>
    <xf numFmtId="0" fontId="0" fillId="5" borderId="1" xfId="0" applyNumberFormat="1" applyFont="1" applyFill="1" applyBorder="1" applyAlignment="1" applyProtection="1">
      <alignment horizontal="left" indent="1"/>
      <protection locked="0"/>
    </xf>
    <xf numFmtId="0" fontId="19" fillId="5" borderId="1" xfId="0" applyNumberFormat="1" applyFont="1" applyFill="1" applyBorder="1" applyAlignment="1" applyProtection="1">
      <alignment horizontal="left" vertical="center" indent="1"/>
    </xf>
    <xf numFmtId="0" fontId="0" fillId="42" borderId="1" xfId="0" applyNumberFormat="1" applyFont="1" applyFill="1" applyBorder="1" applyAlignment="1" applyProtection="1">
      <alignment horizontal="left" vertical="center" indent="1"/>
    </xf>
    <xf numFmtId="0" fontId="68" fillId="3" borderId="5" xfId="0" applyFont="1" applyFill="1" applyBorder="1" applyProtection="1"/>
    <xf numFmtId="1" fontId="8" fillId="42" borderId="1" xfId="0" applyNumberFormat="1" applyFont="1" applyFill="1" applyBorder="1" applyAlignment="1" applyProtection="1">
      <alignment horizontal="left" indent="1"/>
    </xf>
    <xf numFmtId="1" fontId="8" fillId="6" borderId="1" xfId="0" applyNumberFormat="1" applyFont="1" applyFill="1" applyBorder="1" applyAlignment="1" applyProtection="1">
      <alignment horizontal="left" indent="1"/>
    </xf>
    <xf numFmtId="0" fontId="14" fillId="5" borderId="5" xfId="0" applyFont="1" applyFill="1" applyBorder="1" applyAlignment="1" applyProtection="1">
      <alignment horizontal="left" vertical="center" indent="1"/>
    </xf>
    <xf numFmtId="0" fontId="69" fillId="0" borderId="5" xfId="0" applyFont="1" applyFill="1" applyBorder="1" applyAlignment="1" applyProtection="1">
      <alignment horizontal="center" vertical="center"/>
    </xf>
    <xf numFmtId="164" fontId="14" fillId="0" borderId="0" xfId="0" applyNumberFormat="1" applyFont="1" applyFill="1" applyAlignment="1">
      <alignment horizontal="right" indent="1"/>
    </xf>
    <xf numFmtId="0" fontId="8" fillId="5" borderId="12" xfId="0" applyNumberFormat="1" applyFont="1" applyFill="1" applyBorder="1" applyAlignment="1" applyProtection="1">
      <alignment horizontal="left" vertical="center" indent="1"/>
    </xf>
    <xf numFmtId="0" fontId="0" fillId="0" borderId="0" xfId="0" applyFill="1" applyAlignment="1">
      <alignment horizontal="left" indent="1"/>
    </xf>
    <xf numFmtId="0" fontId="17" fillId="5" borderId="2" xfId="0" applyNumberFormat="1" applyFont="1" applyFill="1" applyBorder="1" applyAlignment="1" applyProtection="1">
      <alignment horizontal="left" vertical="center" indent="1"/>
    </xf>
    <xf numFmtId="0" fontId="21" fillId="47" borderId="5" xfId="0" applyFont="1" applyFill="1" applyBorder="1" applyAlignment="1" applyProtection="1">
      <alignment horizontal="left" vertical="center" indent="1"/>
    </xf>
    <xf numFmtId="49" fontId="17" fillId="47" borderId="3" xfId="0" applyNumberFormat="1" applyFont="1" applyFill="1" applyBorder="1" applyAlignment="1" applyProtection="1">
      <alignment horizontal="left" vertical="center" indent="1"/>
    </xf>
    <xf numFmtId="49" fontId="17" fillId="47" borderId="1" xfId="0" applyNumberFormat="1" applyFont="1" applyFill="1" applyBorder="1" applyAlignment="1" applyProtection="1">
      <alignment horizontal="left" vertical="center" indent="1"/>
    </xf>
    <xf numFmtId="0" fontId="18" fillId="47" borderId="5" xfId="0" applyNumberFormat="1" applyFont="1" applyFill="1" applyBorder="1" applyAlignment="1" applyProtection="1">
      <alignment horizontal="left" vertical="center" indent="1"/>
    </xf>
    <xf numFmtId="0" fontId="17" fillId="47" borderId="5" xfId="0" applyFont="1" applyFill="1" applyBorder="1" applyAlignment="1" applyProtection="1">
      <alignment horizontal="left" vertical="center" indent="1"/>
      <protection locked="0"/>
    </xf>
    <xf numFmtId="0" fontId="17" fillId="47" borderId="5" xfId="0" applyFont="1" applyFill="1" applyBorder="1" applyAlignment="1" applyProtection="1">
      <alignment horizontal="left" vertical="center" indent="1"/>
    </xf>
    <xf numFmtId="0" fontId="20" fillId="47" borderId="5" xfId="0" applyFont="1" applyFill="1" applyBorder="1" applyAlignment="1" applyProtection="1">
      <alignment horizontal="left" vertical="center" indent="1"/>
    </xf>
    <xf numFmtId="0" fontId="20" fillId="47" borderId="5" xfId="0" applyFont="1" applyFill="1" applyBorder="1" applyAlignment="1" applyProtection="1">
      <alignment horizontal="left" vertical="center" indent="1"/>
      <protection locked="0"/>
    </xf>
    <xf numFmtId="0" fontId="17" fillId="47" borderId="2" xfId="0" applyFont="1" applyFill="1" applyBorder="1" applyAlignment="1" applyProtection="1">
      <alignment horizontal="left" vertical="center" indent="1"/>
    </xf>
    <xf numFmtId="49" fontId="14" fillId="0" borderId="2" xfId="0" applyNumberFormat="1" applyFont="1" applyFill="1" applyBorder="1" applyAlignment="1" applyProtection="1">
      <alignment horizontal="left" vertical="center" indent="1"/>
    </xf>
    <xf numFmtId="164" fontId="0" fillId="42" borderId="1" xfId="0" applyNumberFormat="1" applyFont="1" applyFill="1" applyBorder="1" applyAlignment="1" applyProtection="1">
      <alignment horizontal="right" vertical="center" indent="1"/>
    </xf>
    <xf numFmtId="0" fontId="65" fillId="5" borderId="5" xfId="0" applyNumberFormat="1" applyFont="1" applyFill="1" applyBorder="1" applyAlignment="1" applyProtection="1">
      <alignment horizontal="left" vertical="center" indent="1"/>
    </xf>
    <xf numFmtId="0" fontId="0" fillId="0" borderId="1" xfId="0" applyFill="1" applyBorder="1" applyAlignment="1">
      <alignment horizontal="left" indent="1"/>
    </xf>
    <xf numFmtId="0" fontId="8" fillId="0" borderId="5" xfId="0" applyNumberFormat="1" applyFont="1" applyFill="1" applyBorder="1" applyAlignment="1" applyProtection="1">
      <alignment horizontal="left" vertical="center" indent="1"/>
    </xf>
    <xf numFmtId="164" fontId="8" fillId="0" borderId="1" xfId="0" applyNumberFormat="1" applyFont="1" applyFill="1" applyBorder="1" applyAlignment="1" applyProtection="1">
      <alignment horizontal="right" indent="1"/>
    </xf>
    <xf numFmtId="164" fontId="8" fillId="5" borderId="1" xfId="0" applyNumberFormat="1" applyFont="1" applyFill="1" applyBorder="1" applyAlignment="1" applyProtection="1">
      <alignment horizontal="right" indent="1"/>
    </xf>
    <xf numFmtId="49" fontId="14" fillId="6" borderId="0" xfId="0" applyNumberFormat="1" applyFont="1" applyFill="1" applyBorder="1" applyAlignment="1" applyProtection="1">
      <alignment horizontal="left" vertical="center" indent="1"/>
    </xf>
    <xf numFmtId="1" fontId="0" fillId="42" borderId="1" xfId="0" applyNumberFormat="1" applyFill="1" applyBorder="1" applyAlignment="1" applyProtection="1">
      <alignment horizontal="left" indent="1"/>
      <protection locked="0"/>
    </xf>
    <xf numFmtId="0" fontId="0" fillId="42" borderId="1" xfId="0" applyFill="1" applyBorder="1" applyAlignment="1" applyProtection="1">
      <alignment horizontal="left" indent="1"/>
      <protection locked="0"/>
    </xf>
    <xf numFmtId="0" fontId="8" fillId="7" borderId="3" xfId="0" applyNumberFormat="1" applyFont="1" applyFill="1" applyBorder="1" applyAlignment="1" applyProtection="1">
      <alignment horizontal="left" vertical="center" indent="1"/>
    </xf>
    <xf numFmtId="49" fontId="18" fillId="0" borderId="3" xfId="0" applyNumberFormat="1" applyFont="1" applyFill="1" applyBorder="1" applyAlignment="1" applyProtection="1">
      <alignment horizontal="left" vertical="center" indent="1"/>
    </xf>
    <xf numFmtId="49" fontId="0" fillId="42" borderId="1" xfId="0" applyNumberFormat="1" applyFont="1" applyFill="1" applyBorder="1" applyAlignment="1" applyProtection="1">
      <alignment horizontal="left" vertical="center" indent="1"/>
    </xf>
    <xf numFmtId="49" fontId="17" fillId="42" borderId="3" xfId="0" applyNumberFormat="1" applyFont="1" applyFill="1" applyBorder="1" applyAlignment="1" applyProtection="1">
      <alignment horizontal="left" vertical="center" indent="1"/>
    </xf>
    <xf numFmtId="0" fontId="0" fillId="42" borderId="1" xfId="0" applyFill="1" applyBorder="1" applyAlignment="1" applyProtection="1">
      <alignment horizontal="left" vertical="center" indent="1"/>
    </xf>
    <xf numFmtId="0" fontId="0" fillId="42" borderId="1" xfId="0" applyFont="1" applyFill="1" applyBorder="1" applyAlignment="1" applyProtection="1">
      <alignment horizontal="left" vertical="center" indent="1"/>
    </xf>
    <xf numFmtId="49" fontId="21" fillId="42" borderId="3" xfId="0" applyNumberFormat="1" applyFont="1" applyFill="1" applyBorder="1" applyAlignment="1" applyProtection="1">
      <alignment horizontal="left" vertical="center" indent="1"/>
    </xf>
    <xf numFmtId="0" fontId="14" fillId="47" borderId="5" xfId="0" applyFont="1" applyFill="1" applyBorder="1" applyAlignment="1" applyProtection="1">
      <alignment horizontal="left" vertical="center" indent="1"/>
      <protection locked="0"/>
    </xf>
    <xf numFmtId="0" fontId="14" fillId="6" borderId="5" xfId="0" applyFont="1" applyFill="1" applyBorder="1" applyAlignment="1" applyProtection="1">
      <alignment horizontal="left" vertical="center" indent="1"/>
      <protection locked="0"/>
    </xf>
    <xf numFmtId="164" fontId="24" fillId="5" borderId="1" xfId="0" applyNumberFormat="1" applyFont="1" applyFill="1" applyBorder="1" applyAlignment="1" applyProtection="1">
      <alignment horizontal="right" vertical="center" indent="1"/>
    </xf>
    <xf numFmtId="164" fontId="0" fillId="0" borderId="0" xfId="0" applyNumberFormat="1" applyFont="1" applyAlignment="1">
      <alignment horizontal="center"/>
    </xf>
    <xf numFmtId="164" fontId="70" fillId="5" borderId="1" xfId="0" applyNumberFormat="1" applyFont="1" applyFill="1" applyBorder="1" applyAlignment="1" applyProtection="1">
      <alignment horizontal="right" vertical="center" indent="1"/>
    </xf>
    <xf numFmtId="0" fontId="0" fillId="42" borderId="3" xfId="0" applyFill="1" applyBorder="1" applyAlignment="1" applyProtection="1">
      <alignment horizontal="left" vertical="center" indent="1"/>
      <protection locked="0"/>
    </xf>
    <xf numFmtId="0" fontId="70" fillId="42" borderId="2" xfId="0" applyFont="1" applyFill="1" applyBorder="1" applyAlignment="1" applyProtection="1">
      <alignment horizontal="left" vertical="center" indent="1"/>
      <protection locked="0"/>
    </xf>
    <xf numFmtId="164" fontId="0" fillId="5" borderId="0" xfId="0" applyNumberFormat="1" applyFill="1" applyBorder="1" applyAlignment="1" applyProtection="1">
      <alignment horizontal="right" indent="1"/>
    </xf>
    <xf numFmtId="49" fontId="17" fillId="0" borderId="3" xfId="0" applyNumberFormat="1" applyFont="1" applyFill="1" applyBorder="1" applyAlignment="1" applyProtection="1">
      <alignment horizontal="left" vertical="center" indent="1"/>
    </xf>
    <xf numFmtId="0" fontId="67" fillId="6" borderId="5" xfId="0" applyFont="1" applyFill="1" applyBorder="1" applyProtection="1"/>
    <xf numFmtId="0" fontId="71" fillId="0" borderId="1" xfId="0" applyFont="1" applyFill="1" applyBorder="1" applyAlignment="1" applyProtection="1">
      <alignment horizontal="center" vertical="center"/>
    </xf>
    <xf numFmtId="0" fontId="72" fillId="0" borderId="1" xfId="0" applyFont="1" applyFill="1" applyBorder="1" applyAlignment="1" applyProtection="1">
      <alignment horizontal="center" vertical="center"/>
    </xf>
    <xf numFmtId="0" fontId="73" fillId="0" borderId="1" xfId="0" applyFont="1" applyBorder="1" applyProtection="1"/>
    <xf numFmtId="0" fontId="73" fillId="0" borderId="1" xfId="0" applyFont="1" applyFill="1" applyBorder="1" applyProtection="1"/>
    <xf numFmtId="0" fontId="1" fillId="0" borderId="3" xfId="0" applyFont="1" applyFill="1" applyBorder="1" applyAlignment="1" applyProtection="1">
      <alignment horizontal="center" vertical="center"/>
    </xf>
    <xf numFmtId="164" fontId="17" fillId="0" borderId="2" xfId="0" applyNumberFormat="1" applyFont="1" applyFill="1" applyBorder="1" applyAlignment="1" applyProtection="1">
      <alignment horizontal="right" indent="1"/>
    </xf>
    <xf numFmtId="164" fontId="70" fillId="0" borderId="1" xfId="0" applyNumberFormat="1" applyFont="1" applyFill="1" applyBorder="1" applyAlignment="1" applyProtection="1">
      <alignment horizontal="right" vertical="center" indent="1"/>
    </xf>
    <xf numFmtId="164" fontId="70" fillId="5" borderId="2" xfId="0" applyNumberFormat="1" applyFont="1" applyFill="1" applyBorder="1" applyAlignment="1" applyProtection="1">
      <alignment horizontal="right" vertical="center" indent="1"/>
    </xf>
    <xf numFmtId="0" fontId="1" fillId="0" borderId="2" xfId="0" applyFont="1" applyFill="1" applyBorder="1" applyAlignment="1" applyProtection="1">
      <alignment horizontal="center" vertical="center"/>
    </xf>
    <xf numFmtId="0" fontId="17" fillId="7" borderId="1" xfId="0" applyFont="1" applyFill="1" applyBorder="1" applyAlignment="1" applyProtection="1">
      <alignment horizontal="left" indent="1"/>
    </xf>
    <xf numFmtId="49" fontId="32" fillId="5" borderId="5" xfId="0" applyNumberFormat="1" applyFont="1" applyFill="1" applyBorder="1" applyAlignment="1" applyProtection="1">
      <alignment horizontal="left" vertical="center" indent="1"/>
    </xf>
    <xf numFmtId="0" fontId="0" fillId="0" borderId="1" xfId="0" applyFill="1" applyBorder="1" applyProtection="1"/>
    <xf numFmtId="0" fontId="8" fillId="5" borderId="11" xfId="0" applyNumberFormat="1" applyFont="1" applyFill="1" applyBorder="1" applyAlignment="1" applyProtection="1">
      <alignment horizontal="left" vertical="center" indent="1"/>
    </xf>
    <xf numFmtId="164" fontId="0" fillId="48" borderId="1" xfId="0" applyNumberFormat="1" applyFont="1" applyFill="1" applyBorder="1" applyAlignment="1" applyProtection="1">
      <alignment horizontal="right" indent="1"/>
    </xf>
    <xf numFmtId="0" fontId="8" fillId="49" borderId="1" xfId="0" applyNumberFormat="1" applyFont="1" applyFill="1" applyBorder="1" applyAlignment="1" applyProtection="1">
      <alignment horizontal="left" vertical="center" indent="1"/>
    </xf>
    <xf numFmtId="49" fontId="8" fillId="49" borderId="1" xfId="0" applyNumberFormat="1" applyFont="1" applyFill="1" applyBorder="1" applyAlignment="1" applyProtection="1">
      <alignment horizontal="left" vertical="center" indent="1"/>
    </xf>
    <xf numFmtId="164" fontId="24" fillId="2" borderId="1" xfId="0" applyNumberFormat="1" applyFont="1" applyFill="1" applyBorder="1" applyAlignment="1" applyProtection="1">
      <alignment horizontal="right" vertical="center" indent="1"/>
    </xf>
    <xf numFmtId="0" fontId="0" fillId="0" borderId="1" xfId="0" applyFont="1" applyBorder="1" applyAlignment="1" applyProtection="1">
      <alignment horizontal="right" indent="1"/>
    </xf>
    <xf numFmtId="0" fontId="0" fillId="0" borderId="0" xfId="0" applyAlignment="1" applyProtection="1">
      <alignment horizontal="right" indent="1"/>
    </xf>
    <xf numFmtId="0" fontId="19" fillId="47" borderId="5" xfId="0" applyNumberFormat="1" applyFont="1" applyFill="1" applyBorder="1" applyAlignment="1" applyProtection="1">
      <alignment horizontal="left" vertical="center" indent="1"/>
    </xf>
    <xf numFmtId="0" fontId="61" fillId="5" borderId="5" xfId="0" applyNumberFormat="1" applyFont="1" applyFill="1" applyBorder="1" applyAlignment="1" applyProtection="1">
      <alignment horizontal="left" vertical="center" indent="1"/>
    </xf>
    <xf numFmtId="165" fontId="8" fillId="5" borderId="10" xfId="0" applyNumberFormat="1" applyFont="1" applyFill="1" applyBorder="1" applyAlignment="1" applyProtection="1">
      <alignment horizontal="left" vertical="center" indent="1"/>
    </xf>
    <xf numFmtId="164" fontId="17" fillId="0" borderId="1" xfId="0" applyNumberFormat="1" applyFont="1" applyFill="1" applyBorder="1" applyAlignment="1" applyProtection="1">
      <alignment horizontal="right" vertical="center" indent="1"/>
    </xf>
    <xf numFmtId="164" fontId="15" fillId="5" borderId="5" xfId="0" applyNumberFormat="1" applyFont="1" applyFill="1" applyBorder="1" applyAlignment="1" applyProtection="1">
      <alignment horizontal="right" vertical="center" indent="1"/>
    </xf>
    <xf numFmtId="164" fontId="0" fillId="5" borderId="5" xfId="0" applyNumberFormat="1" applyFont="1" applyFill="1" applyBorder="1" applyAlignment="1" applyProtection="1">
      <alignment horizontal="right" vertical="center" indent="1"/>
    </xf>
    <xf numFmtId="164" fontId="0" fillId="5" borderId="3" xfId="0" applyNumberFormat="1" applyFont="1" applyFill="1" applyBorder="1" applyAlignment="1" applyProtection="1">
      <alignment horizontal="right" indent="1"/>
    </xf>
    <xf numFmtId="0" fontId="0" fillId="0" borderId="0" xfId="0" applyFill="1" applyBorder="1" applyProtection="1">
      <protection locked="0"/>
    </xf>
    <xf numFmtId="0" fontId="0" fillId="0" borderId="1" xfId="0" applyBorder="1" applyAlignment="1" applyProtection="1">
      <alignment horizontal="center"/>
    </xf>
    <xf numFmtId="49" fontId="0" fillId="5" borderId="0" xfId="0" applyNumberFormat="1" applyFill="1" applyBorder="1" applyAlignment="1" applyProtection="1">
      <alignment horizontal="left" vertical="center" indent="1"/>
      <protection locked="0"/>
    </xf>
    <xf numFmtId="49" fontId="0" fillId="0" borderId="0" xfId="0" applyNumberFormat="1" applyBorder="1" applyAlignment="1" applyProtection="1">
      <alignment horizontal="left" vertical="center" indent="1"/>
      <protection locked="0"/>
    </xf>
    <xf numFmtId="1" fontId="74" fillId="0" borderId="0" xfId="0" applyNumberFormat="1" applyFont="1" applyFill="1" applyBorder="1" applyAlignment="1">
      <alignment horizontal="left" indent="1"/>
    </xf>
    <xf numFmtId="164" fontId="15" fillId="42" borderId="1" xfId="0" applyNumberFormat="1" applyFont="1" applyFill="1" applyBorder="1" applyAlignment="1" applyProtection="1">
      <alignment horizontal="right" vertical="center" indent="1"/>
    </xf>
    <xf numFmtId="0" fontId="0" fillId="42" borderId="1" xfId="0" applyNumberFormat="1" applyFill="1" applyBorder="1" applyAlignment="1" applyProtection="1">
      <alignment horizontal="left" vertical="center" indent="1"/>
    </xf>
    <xf numFmtId="164" fontId="17" fillId="5" borderId="2" xfId="0" applyNumberFormat="1" applyFont="1" applyFill="1" applyBorder="1" applyAlignment="1" applyProtection="1">
      <alignment horizontal="right" indent="1"/>
    </xf>
    <xf numFmtId="0" fontId="0" fillId="0" borderId="1" xfId="0" applyNumberFormat="1" applyBorder="1" applyAlignment="1">
      <alignment horizontal="left" indent="1"/>
    </xf>
    <xf numFmtId="164" fontId="0" fillId="0" borderId="2" xfId="0" applyNumberFormat="1" applyFont="1" applyFill="1" applyBorder="1" applyAlignment="1" applyProtection="1">
      <alignment horizontal="right" indent="1"/>
    </xf>
    <xf numFmtId="164" fontId="70" fillId="5" borderId="3" xfId="0" applyNumberFormat="1" applyFont="1" applyFill="1" applyBorder="1" applyAlignment="1" applyProtection="1">
      <alignment horizontal="right" vertical="center" indent="1"/>
    </xf>
    <xf numFmtId="49" fontId="18" fillId="47" borderId="2" xfId="0" applyNumberFormat="1" applyFont="1" applyFill="1" applyBorder="1" applyAlignment="1" applyProtection="1">
      <alignment horizontal="left" vertical="center" indent="1"/>
    </xf>
    <xf numFmtId="49" fontId="18" fillId="47" borderId="5" xfId="0" applyNumberFormat="1" applyFont="1" applyFill="1" applyBorder="1" applyAlignment="1" applyProtection="1">
      <alignment horizontal="left" vertical="center" indent="1"/>
    </xf>
    <xf numFmtId="49" fontId="19" fillId="47" borderId="5" xfId="0" applyNumberFormat="1" applyFont="1" applyFill="1" applyBorder="1" applyAlignment="1" applyProtection="1">
      <alignment horizontal="left" vertical="center" indent="1"/>
    </xf>
    <xf numFmtId="49" fontId="8" fillId="47" borderId="3" xfId="0" applyNumberFormat="1" applyFont="1" applyFill="1" applyBorder="1" applyAlignment="1" applyProtection="1">
      <alignment horizontal="left" vertical="center" indent="1"/>
    </xf>
    <xf numFmtId="49" fontId="8" fillId="47" borderId="1" xfId="0" applyNumberFormat="1" applyFont="1" applyFill="1" applyBorder="1" applyAlignment="1" applyProtection="1">
      <alignment horizontal="left" vertical="center" indent="1"/>
    </xf>
    <xf numFmtId="49" fontId="18" fillId="47" borderId="3" xfId="0" applyNumberFormat="1" applyFont="1" applyFill="1" applyBorder="1" applyAlignment="1" applyProtection="1">
      <alignment horizontal="left" vertical="center" indent="1"/>
    </xf>
    <xf numFmtId="49" fontId="8" fillId="47" borderId="5" xfId="0" applyNumberFormat="1" applyFont="1" applyFill="1" applyBorder="1" applyAlignment="1" applyProtection="1">
      <alignment horizontal="left" vertical="center" indent="1"/>
    </xf>
    <xf numFmtId="49" fontId="19" fillId="47" borderId="3" xfId="0" applyNumberFormat="1" applyFont="1" applyFill="1" applyBorder="1" applyAlignment="1" applyProtection="1">
      <alignment horizontal="left" vertical="center" indent="1"/>
    </xf>
    <xf numFmtId="49" fontId="19" fillId="47" borderId="2" xfId="0" applyNumberFormat="1" applyFont="1" applyFill="1" applyBorder="1" applyAlignment="1" applyProtection="1">
      <alignment horizontal="left" vertical="center" indent="1"/>
    </xf>
    <xf numFmtId="0" fontId="8" fillId="47" borderId="5" xfId="0" applyNumberFormat="1" applyFont="1" applyFill="1" applyBorder="1" applyAlignment="1" applyProtection="1">
      <alignment horizontal="left" vertical="center" indent="1"/>
    </xf>
    <xf numFmtId="0" fontId="23" fillId="47" borderId="5" xfId="0" applyNumberFormat="1" applyFont="1" applyFill="1" applyBorder="1" applyAlignment="1" applyProtection="1">
      <alignment horizontal="left" vertical="center" indent="1"/>
    </xf>
    <xf numFmtId="0" fontId="9" fillId="47" borderId="5" xfId="0" applyNumberFormat="1" applyFont="1" applyFill="1" applyBorder="1" applyAlignment="1" applyProtection="1">
      <alignment horizontal="left" vertical="center" indent="1"/>
    </xf>
    <xf numFmtId="0" fontId="0" fillId="47" borderId="1" xfId="0" applyFill="1" applyBorder="1" applyAlignment="1" applyProtection="1">
      <alignment horizontal="left" vertical="center" indent="1"/>
      <protection locked="0"/>
    </xf>
    <xf numFmtId="0" fontId="22" fillId="47" borderId="5" xfId="0" applyNumberFormat="1" applyFont="1" applyFill="1" applyBorder="1" applyAlignment="1" applyProtection="1">
      <alignment horizontal="left" vertical="center" indent="1"/>
    </xf>
    <xf numFmtId="0" fontId="14" fillId="47" borderId="2" xfId="0" applyFont="1" applyFill="1" applyBorder="1" applyAlignment="1" applyProtection="1">
      <alignment horizontal="left" vertical="center" indent="1"/>
    </xf>
    <xf numFmtId="0" fontId="8" fillId="47" borderId="3" xfId="0" applyNumberFormat="1" applyFont="1" applyFill="1" applyBorder="1" applyAlignment="1" applyProtection="1">
      <alignment horizontal="left" vertical="center" indent="1"/>
    </xf>
    <xf numFmtId="0" fontId="19" fillId="47" borderId="3" xfId="0" applyNumberFormat="1" applyFont="1" applyFill="1" applyBorder="1" applyAlignment="1" applyProtection="1">
      <alignment horizontal="left" vertical="center" indent="1"/>
    </xf>
    <xf numFmtId="49" fontId="9" fillId="47" borderId="5" xfId="0" applyNumberFormat="1" applyFont="1" applyFill="1" applyBorder="1" applyAlignment="1" applyProtection="1">
      <alignment horizontal="left" vertical="center" indent="1"/>
    </xf>
    <xf numFmtId="49" fontId="22" fillId="47" borderId="1" xfId="0" applyNumberFormat="1" applyFont="1" applyFill="1" applyBorder="1" applyAlignment="1" applyProtection="1">
      <alignment horizontal="left" vertical="center" indent="1"/>
    </xf>
    <xf numFmtId="0" fontId="8" fillId="47" borderId="1" xfId="0" applyNumberFormat="1" applyFont="1" applyFill="1" applyBorder="1" applyAlignment="1" applyProtection="1">
      <alignment horizontal="left" vertical="center" indent="1"/>
    </xf>
    <xf numFmtId="0" fontId="17" fillId="47" borderId="2" xfId="0" applyFont="1" applyFill="1" applyBorder="1" applyAlignment="1" applyProtection="1">
      <alignment horizontal="left" vertical="center" indent="1"/>
      <protection locked="0"/>
    </xf>
    <xf numFmtId="0" fontId="17" fillId="47" borderId="3" xfId="0" applyFont="1" applyFill="1" applyBorder="1" applyAlignment="1" applyProtection="1">
      <alignment horizontal="left" vertical="center" indent="1"/>
    </xf>
    <xf numFmtId="49" fontId="22" fillId="47" borderId="3" xfId="0" applyNumberFormat="1" applyFont="1" applyFill="1" applyBorder="1" applyAlignment="1" applyProtection="1">
      <alignment horizontal="left" vertical="center" indent="1"/>
    </xf>
    <xf numFmtId="0" fontId="13" fillId="3" borderId="2" xfId="0" applyFont="1" applyFill="1" applyBorder="1" applyProtection="1"/>
    <xf numFmtId="169" fontId="28" fillId="0" borderId="0" xfId="0" applyNumberFormat="1" applyFont="1" applyAlignment="1">
      <alignment horizontal="right" indent="1"/>
    </xf>
    <xf numFmtId="49" fontId="58" fillId="6" borderId="2" xfId="0" applyNumberFormat="1" applyFont="1" applyFill="1" applyBorder="1" applyAlignment="1" applyProtection="1">
      <alignment horizontal="left" vertical="center" indent="1"/>
    </xf>
    <xf numFmtId="0" fontId="8" fillId="47" borderId="3" xfId="0" applyFont="1" applyFill="1" applyBorder="1" applyAlignment="1" applyProtection="1">
      <alignment horizontal="left" vertical="center" indent="1"/>
    </xf>
    <xf numFmtId="0" fontId="14" fillId="47" borderId="2" xfId="0" applyFont="1" applyFill="1" applyBorder="1" applyAlignment="1" applyProtection="1">
      <alignment horizontal="left" vertical="center" indent="1"/>
      <protection locked="0"/>
    </xf>
    <xf numFmtId="0" fontId="18" fillId="47" borderId="2" xfId="0" applyNumberFormat="1" applyFont="1" applyFill="1" applyBorder="1" applyAlignment="1" applyProtection="1">
      <alignment horizontal="left" vertical="center" indent="1"/>
    </xf>
    <xf numFmtId="49" fontId="22" fillId="47" borderId="5" xfId="0" applyNumberFormat="1" applyFont="1" applyFill="1" applyBorder="1" applyAlignment="1" applyProtection="1">
      <alignment horizontal="left" vertical="center" indent="1"/>
    </xf>
    <xf numFmtId="0" fontId="20" fillId="47" borderId="3" xfId="0" applyFont="1" applyFill="1" applyBorder="1" applyAlignment="1" applyProtection="1">
      <alignment horizontal="left" vertical="center" indent="1"/>
    </xf>
    <xf numFmtId="0" fontId="19" fillId="47" borderId="2" xfId="0" applyNumberFormat="1" applyFont="1" applyFill="1" applyBorder="1" applyAlignment="1" applyProtection="1">
      <alignment horizontal="left" vertical="center" indent="1"/>
    </xf>
    <xf numFmtId="0" fontId="14" fillId="47" borderId="5" xfId="0" applyFont="1" applyFill="1" applyBorder="1" applyAlignment="1" applyProtection="1">
      <alignment horizontal="left" vertical="center" indent="1"/>
    </xf>
    <xf numFmtId="49" fontId="9" fillId="47" borderId="2" xfId="0" applyNumberFormat="1" applyFont="1" applyFill="1" applyBorder="1" applyAlignment="1" applyProtection="1">
      <alignment horizontal="left" vertical="center" indent="1"/>
    </xf>
    <xf numFmtId="49" fontId="8" fillId="47" borderId="2" xfId="0" applyNumberFormat="1" applyFont="1" applyFill="1" applyBorder="1" applyAlignment="1" applyProtection="1">
      <alignment horizontal="left" vertical="center" indent="1"/>
    </xf>
    <xf numFmtId="0" fontId="17" fillId="47" borderId="2" xfId="0" applyNumberFormat="1" applyFont="1" applyFill="1" applyBorder="1" applyAlignment="1" applyProtection="1">
      <alignment horizontal="left" vertical="center" indent="1"/>
    </xf>
    <xf numFmtId="0" fontId="17" fillId="47" borderId="1" xfId="0" applyFont="1" applyFill="1" applyBorder="1" applyAlignment="1" applyProtection="1">
      <alignment horizontal="left" vertical="center" indent="1"/>
    </xf>
    <xf numFmtId="0" fontId="20" fillId="47" borderId="2" xfId="0" applyFont="1" applyFill="1" applyBorder="1" applyAlignment="1" applyProtection="1">
      <alignment horizontal="left" vertical="center" indent="1"/>
    </xf>
    <xf numFmtId="0" fontId="0" fillId="0" borderId="0" xfId="0" applyNumberFormat="1" applyFont="1" applyAlignment="1" applyProtection="1">
      <alignment horizontal="center"/>
    </xf>
    <xf numFmtId="0" fontId="0" fillId="0" borderId="0" xfId="0" applyFill="1" applyBorder="1"/>
    <xf numFmtId="0" fontId="0" fillId="8" borderId="0" xfId="0" applyFill="1" applyBorder="1"/>
    <xf numFmtId="49" fontId="22" fillId="0" borderId="5" xfId="0" applyNumberFormat="1" applyFont="1" applyFill="1" applyBorder="1" applyAlignment="1" applyProtection="1">
      <alignment horizontal="left" vertical="center" indent="1"/>
    </xf>
    <xf numFmtId="0" fontId="17" fillId="42" borderId="5" xfId="0" applyFont="1" applyFill="1" applyBorder="1" applyAlignment="1" applyProtection="1">
      <alignment horizontal="left" vertical="center" indent="1"/>
    </xf>
    <xf numFmtId="49" fontId="0" fillId="5" borderId="3" xfId="0" applyNumberFormat="1" applyFont="1" applyFill="1" applyBorder="1" applyAlignment="1" applyProtection="1">
      <alignment horizontal="left" vertical="center" indent="1"/>
    </xf>
    <xf numFmtId="0" fontId="9" fillId="0" borderId="5" xfId="0" applyNumberFormat="1" applyFont="1" applyFill="1" applyBorder="1" applyAlignment="1" applyProtection="1">
      <alignment horizontal="left" vertical="center" indent="1"/>
    </xf>
    <xf numFmtId="0" fontId="14" fillId="0" borderId="2" xfId="0" applyFont="1" applyFill="1" applyBorder="1" applyAlignment="1" applyProtection="1">
      <alignment horizontal="left" vertical="center" indent="1"/>
    </xf>
    <xf numFmtId="49" fontId="9" fillId="0" borderId="5" xfId="0" applyNumberFormat="1" applyFont="1" applyFill="1" applyBorder="1" applyAlignment="1" applyProtection="1">
      <alignment horizontal="left" vertical="center" indent="1"/>
    </xf>
    <xf numFmtId="0" fontId="10" fillId="7" borderId="9" xfId="0" applyFont="1" applyFill="1" applyBorder="1" applyAlignment="1" applyProtection="1">
      <alignment horizontal="left" vertical="center" indent="1"/>
    </xf>
    <xf numFmtId="0" fontId="8" fillId="8" borderId="1" xfId="0" applyNumberFormat="1" applyFont="1" applyFill="1" applyBorder="1" applyAlignment="1" applyProtection="1">
      <alignment horizontal="left" vertical="center" indent="1"/>
    </xf>
    <xf numFmtId="49" fontId="19" fillId="6" borderId="2" xfId="0" applyNumberFormat="1" applyFont="1" applyFill="1" applyBorder="1" applyAlignment="1" applyProtection="1">
      <alignment horizontal="left" vertical="center" indent="1"/>
    </xf>
    <xf numFmtId="0" fontId="18" fillId="0" borderId="2" xfId="0" applyNumberFormat="1" applyFont="1" applyFill="1" applyBorder="1" applyAlignment="1" applyProtection="1">
      <alignment horizontal="left" vertical="center" indent="1"/>
    </xf>
    <xf numFmtId="0" fontId="0" fillId="42" borderId="2" xfId="0" applyNumberFormat="1" applyFill="1" applyBorder="1" applyAlignment="1" applyProtection="1">
      <alignment horizontal="left" vertical="center" indent="1"/>
    </xf>
    <xf numFmtId="164" fontId="0" fillId="42" borderId="2" xfId="0" applyNumberFormat="1" applyFont="1" applyFill="1" applyBorder="1" applyAlignment="1" applyProtection="1">
      <alignment horizontal="right" indent="1"/>
    </xf>
    <xf numFmtId="0" fontId="21" fillId="42" borderId="3" xfId="0" applyFont="1" applyFill="1" applyBorder="1" applyAlignment="1" applyProtection="1">
      <alignment horizontal="left" vertical="center" indent="1"/>
    </xf>
    <xf numFmtId="0" fontId="70" fillId="42" borderId="2" xfId="0" applyFont="1" applyFill="1" applyBorder="1" applyAlignment="1" applyProtection="1">
      <alignment horizontal="left" vertical="center" indent="1"/>
    </xf>
    <xf numFmtId="49" fontId="32" fillId="5" borderId="3" xfId="0" applyNumberFormat="1" applyFont="1" applyFill="1" applyBorder="1" applyAlignment="1" applyProtection="1">
      <alignment horizontal="left" vertical="center" indent="1"/>
    </xf>
    <xf numFmtId="0" fontId="8" fillId="0" borderId="1" xfId="0" applyNumberFormat="1" applyFont="1" applyFill="1" applyBorder="1" applyAlignment="1" applyProtection="1">
      <alignment horizontal="left" vertical="center" indent="1"/>
    </xf>
    <xf numFmtId="0" fontId="9" fillId="3" borderId="5" xfId="0" applyNumberFormat="1" applyFont="1" applyFill="1" applyBorder="1" applyAlignment="1" applyProtection="1">
      <alignment horizontal="left" vertical="center" indent="1"/>
    </xf>
    <xf numFmtId="0" fontId="8" fillId="3" borderId="5" xfId="0" applyNumberFormat="1" applyFont="1" applyFill="1" applyBorder="1" applyAlignment="1" applyProtection="1">
      <alignment horizontal="left" vertical="center" indent="1"/>
    </xf>
    <xf numFmtId="0" fontId="9" fillId="3" borderId="2" xfId="0" applyNumberFormat="1" applyFont="1" applyFill="1" applyBorder="1" applyAlignment="1" applyProtection="1">
      <alignment horizontal="left" vertical="center" indent="1"/>
    </xf>
    <xf numFmtId="0" fontId="18" fillId="3" borderId="5" xfId="0" applyNumberFormat="1" applyFont="1" applyFill="1" applyBorder="1" applyAlignment="1" applyProtection="1">
      <alignment horizontal="left" vertical="center" indent="1"/>
    </xf>
    <xf numFmtId="0" fontId="8" fillId="7" borderId="1" xfId="0" applyNumberFormat="1" applyFont="1" applyFill="1" applyBorder="1" applyAlignment="1" applyProtection="1">
      <alignment horizontal="left" vertical="center" indent="1"/>
    </xf>
    <xf numFmtId="0" fontId="1" fillId="0" borderId="1" xfId="0" applyFont="1" applyFill="1" applyBorder="1" applyAlignment="1" applyProtection="1">
      <alignment horizontal="center" vertical="center"/>
    </xf>
    <xf numFmtId="1" fontId="8" fillId="0" borderId="1" xfId="0" applyNumberFormat="1" applyFont="1" applyFill="1" applyBorder="1" applyAlignment="1" applyProtection="1">
      <alignment horizontal="left" indent="1"/>
    </xf>
    <xf numFmtId="0" fontId="8" fillId="0" borderId="1" xfId="0" applyNumberFormat="1" applyFont="1" applyFill="1" applyBorder="1" applyAlignment="1" applyProtection="1">
      <alignment horizontal="left" indent="1"/>
    </xf>
    <xf numFmtId="0" fontId="9" fillId="3" borderId="5" xfId="0" applyFont="1" applyFill="1" applyBorder="1" applyAlignment="1" applyProtection="1">
      <alignment horizontal="center" vertical="center"/>
    </xf>
    <xf numFmtId="0" fontId="0" fillId="0" borderId="1" xfId="0" applyNumberFormat="1" applyBorder="1" applyAlignment="1" applyProtection="1">
      <alignment horizontal="left" vertical="center" indent="1"/>
      <protection locked="0"/>
    </xf>
    <xf numFmtId="0" fontId="8" fillId="0" borderId="9" xfId="0" applyNumberFormat="1" applyFont="1" applyFill="1" applyBorder="1" applyAlignment="1" applyProtection="1">
      <alignment horizontal="left" vertical="center" indent="1"/>
    </xf>
    <xf numFmtId="0" fontId="8" fillId="7" borderId="9" xfId="0" applyNumberFormat="1" applyFont="1" applyFill="1" applyBorder="1" applyAlignment="1" applyProtection="1">
      <alignment horizontal="left" vertical="center" indent="1"/>
    </xf>
    <xf numFmtId="0" fontId="14" fillId="0" borderId="5" xfId="0" applyFont="1" applyFill="1" applyBorder="1" applyAlignment="1" applyProtection="1">
      <alignment horizontal="left" vertical="center" indent="1"/>
    </xf>
    <xf numFmtId="49" fontId="0" fillId="0" borderId="0" xfId="0" applyNumberFormat="1" applyFill="1" applyBorder="1" applyAlignment="1" applyProtection="1">
      <alignment horizontal="left" vertical="center" indent="1"/>
      <protection locked="0"/>
    </xf>
    <xf numFmtId="0" fontId="0" fillId="0" borderId="4" xfId="0" applyNumberFormat="1" applyFill="1" applyBorder="1" applyAlignment="1" applyProtection="1">
      <alignment horizontal="left" vertical="center" indent="1"/>
    </xf>
    <xf numFmtId="169" fontId="60" fillId="8" borderId="0" xfId="0" applyNumberFormat="1" applyFont="1" applyFill="1" applyAlignment="1">
      <alignment horizontal="left" vertical="center" indent="1"/>
    </xf>
    <xf numFmtId="0" fontId="60" fillId="8" borderId="0" xfId="0" applyFont="1" applyFill="1" applyAlignment="1">
      <alignment horizontal="left" vertical="center" indent="1"/>
    </xf>
    <xf numFmtId="164" fontId="60" fillId="8" borderId="0" xfId="0" applyNumberFormat="1" applyFont="1" applyFill="1" applyAlignment="1">
      <alignment horizontal="right" vertical="center" indent="1"/>
    </xf>
    <xf numFmtId="169" fontId="28" fillId="0" borderId="1" xfId="0" applyNumberFormat="1" applyFont="1" applyBorder="1" applyAlignment="1" applyProtection="1">
      <alignment horizontal="left" indent="1"/>
    </xf>
    <xf numFmtId="0" fontId="28" fillId="0" borderId="1" xfId="0" applyFont="1" applyBorder="1" applyAlignment="1" applyProtection="1">
      <alignment horizontal="left" vertical="center" indent="1"/>
    </xf>
    <xf numFmtId="164" fontId="28" fillId="0" borderId="1" xfId="0" applyNumberFormat="1" applyFont="1" applyBorder="1" applyAlignment="1">
      <alignment horizontal="right" vertical="center" indent="1"/>
    </xf>
    <xf numFmtId="0" fontId="28" fillId="0" borderId="1" xfId="0" applyFont="1" applyBorder="1" applyAlignment="1">
      <alignment horizontal="left" vertical="center" indent="1"/>
    </xf>
    <xf numFmtId="169" fontId="28" fillId="0" borderId="1" xfId="0" applyNumberFormat="1" applyFont="1" applyBorder="1" applyAlignment="1">
      <alignment horizontal="left" vertical="center" indent="1"/>
    </xf>
    <xf numFmtId="0" fontId="28" fillId="0" borderId="1" xfId="0" applyNumberFormat="1" applyFont="1" applyBorder="1" applyAlignment="1">
      <alignment horizontal="left" vertical="center" indent="1"/>
    </xf>
    <xf numFmtId="0" fontId="28" fillId="0" borderId="1" xfId="0" applyNumberFormat="1" applyFont="1" applyBorder="1" applyAlignment="1" applyProtection="1">
      <alignment horizontal="left" indent="1"/>
    </xf>
    <xf numFmtId="164" fontId="28" fillId="0" borderId="1" xfId="0" applyNumberFormat="1" applyFont="1" applyBorder="1" applyAlignment="1" applyProtection="1">
      <alignment horizontal="right" vertical="center" indent="1"/>
    </xf>
    <xf numFmtId="49" fontId="28" fillId="0" borderId="1" xfId="0" applyNumberFormat="1" applyFont="1" applyBorder="1" applyAlignment="1">
      <alignment horizontal="left" vertical="center" indent="1"/>
    </xf>
    <xf numFmtId="49" fontId="28" fillId="0" borderId="1" xfId="0" applyNumberFormat="1" applyFont="1" applyFill="1" applyBorder="1" applyAlignment="1" applyProtection="1">
      <alignment horizontal="left" vertical="center" indent="1"/>
    </xf>
    <xf numFmtId="0" fontId="28" fillId="0" borderId="0" xfId="0" applyFont="1" applyAlignment="1">
      <alignment horizontal="left" vertical="center" indent="1"/>
    </xf>
    <xf numFmtId="0" fontId="28" fillId="0" borderId="1" xfId="0" applyFont="1" applyBorder="1" applyAlignment="1" applyProtection="1">
      <alignment horizontal="left" indent="1"/>
    </xf>
    <xf numFmtId="169" fontId="28" fillId="0" borderId="0" xfId="0" applyNumberFormat="1" applyFont="1"/>
    <xf numFmtId="0" fontId="28" fillId="0" borderId="0" xfId="0" applyFont="1"/>
    <xf numFmtId="164" fontId="60" fillId="0" borderId="1" xfId="0" applyNumberFormat="1" applyFont="1" applyBorder="1" applyAlignment="1">
      <alignment horizontal="right" vertical="center" indent="1"/>
    </xf>
    <xf numFmtId="168" fontId="28" fillId="0" borderId="0" xfId="0" applyNumberFormat="1" applyFont="1"/>
    <xf numFmtId="166" fontId="60" fillId="0" borderId="0" xfId="0" applyNumberFormat="1" applyFont="1" applyAlignment="1">
      <alignment horizontal="left" indent="1"/>
    </xf>
    <xf numFmtId="49" fontId="28" fillId="0" borderId="0" xfId="0" applyNumberFormat="1" applyFont="1" applyAlignment="1" applyProtection="1">
      <alignment horizontal="left" vertical="center" indent="1"/>
    </xf>
    <xf numFmtId="0" fontId="28" fillId="0" borderId="0" xfId="0" applyFont="1" applyAlignment="1" applyProtection="1">
      <alignment horizontal="left" indent="1"/>
    </xf>
    <xf numFmtId="164" fontId="76" fillId="0" borderId="0" xfId="0" applyNumberFormat="1" applyFont="1" applyAlignment="1" applyProtection="1">
      <alignment horizontal="right" indent="1"/>
    </xf>
    <xf numFmtId="164" fontId="28" fillId="0" borderId="0" xfId="0" applyNumberFormat="1" applyFont="1" applyFill="1" applyAlignment="1">
      <alignment horizontal="left" indent="1"/>
    </xf>
    <xf numFmtId="0" fontId="28" fillId="0" borderId="0" xfId="0" applyNumberFormat="1" applyFont="1" applyProtection="1"/>
    <xf numFmtId="166" fontId="60" fillId="8" borderId="1" xfId="0" applyNumberFormat="1" applyFont="1" applyFill="1" applyBorder="1" applyAlignment="1" applyProtection="1">
      <alignment horizontal="left" vertical="center" indent="1"/>
      <protection locked="0"/>
    </xf>
    <xf numFmtId="49" fontId="60" fillId="8" borderId="0" xfId="0" applyNumberFormat="1" applyFont="1" applyFill="1" applyAlignment="1">
      <alignment horizontal="left" vertical="center" indent="1"/>
    </xf>
    <xf numFmtId="164" fontId="60" fillId="8" borderId="0" xfId="0" applyNumberFormat="1" applyFont="1" applyFill="1" applyAlignment="1">
      <alignment horizontal="right" indent="1"/>
    </xf>
    <xf numFmtId="0" fontId="28" fillId="0" borderId="0" xfId="0" applyFont="1" applyFill="1" applyAlignment="1" applyProtection="1">
      <alignment horizontal="left" vertical="center" indent="1"/>
    </xf>
    <xf numFmtId="169" fontId="28" fillId="0" borderId="0" xfId="0" applyNumberFormat="1" applyFont="1" applyFill="1" applyAlignment="1">
      <alignment horizontal="right" indent="1"/>
    </xf>
    <xf numFmtId="0" fontId="0" fillId="50" borderId="0" xfId="0" applyFill="1" applyAlignment="1">
      <alignment horizontal="left" indent="1"/>
    </xf>
    <xf numFmtId="1" fontId="0" fillId="0" borderId="0" xfId="0" applyNumberFormat="1" applyFont="1" applyAlignment="1" applyProtection="1">
      <alignment horizontal="left" indent="1"/>
    </xf>
    <xf numFmtId="49" fontId="22" fillId="0" borderId="3" xfId="0" applyNumberFormat="1" applyFont="1" applyFill="1" applyBorder="1" applyAlignment="1" applyProtection="1">
      <alignment horizontal="left" vertical="center" indent="1"/>
    </xf>
    <xf numFmtId="49" fontId="75" fillId="0" borderId="5" xfId="0" applyNumberFormat="1" applyFont="1" applyFill="1" applyBorder="1" applyAlignment="1" applyProtection="1">
      <alignment horizontal="left" vertical="center" indent="1"/>
    </xf>
    <xf numFmtId="49" fontId="8" fillId="5" borderId="0" xfId="0" applyNumberFormat="1" applyFont="1" applyFill="1" applyBorder="1" applyAlignment="1" applyProtection="1">
      <alignment horizontal="left" vertical="center" indent="1"/>
    </xf>
    <xf numFmtId="164" fontId="0" fillId="5" borderId="1" xfId="0" applyNumberFormat="1" applyFill="1" applyBorder="1" applyAlignment="1" applyProtection="1">
      <alignment horizontal="right" indent="1"/>
    </xf>
    <xf numFmtId="0" fontId="0" fillId="5" borderId="3" xfId="0" applyFill="1" applyBorder="1" applyAlignment="1" applyProtection="1">
      <alignment horizontal="left" vertical="center" indent="1"/>
      <protection locked="0"/>
    </xf>
    <xf numFmtId="0" fontId="70" fillId="5" borderId="2" xfId="0" applyFont="1" applyFill="1" applyBorder="1" applyAlignment="1" applyProtection="1">
      <alignment horizontal="left" vertical="center" indent="1"/>
      <protection locked="0"/>
    </xf>
    <xf numFmtId="49" fontId="22" fillId="42" borderId="3" xfId="0" applyNumberFormat="1" applyFont="1" applyFill="1" applyBorder="1" applyAlignment="1" applyProtection="1">
      <alignment horizontal="left" vertical="center" indent="1"/>
    </xf>
    <xf numFmtId="0" fontId="74" fillId="0" borderId="1" xfId="0" applyNumberFormat="1" applyFont="1" applyBorder="1" applyAlignment="1">
      <alignment horizontal="left" indent="1"/>
    </xf>
    <xf numFmtId="49" fontId="74" fillId="0" borderId="1" xfId="0" applyNumberFormat="1" applyFont="1" applyBorder="1" applyAlignment="1">
      <alignment horizontal="left" indent="1"/>
    </xf>
    <xf numFmtId="0" fontId="77" fillId="3" borderId="5" xfId="0" applyFont="1" applyFill="1" applyBorder="1" applyAlignment="1" applyProtection="1">
      <alignment horizontal="center" vertical="center"/>
    </xf>
    <xf numFmtId="0" fontId="78" fillId="0" borderId="1" xfId="0" applyFont="1" applyFill="1" applyBorder="1" applyAlignment="1" applyProtection="1">
      <alignment horizontal="center" vertical="center"/>
    </xf>
    <xf numFmtId="49" fontId="79" fillId="0" borderId="1" xfId="0" applyNumberFormat="1" applyFont="1" applyBorder="1" applyAlignment="1" applyProtection="1">
      <alignment horizontal="left" vertical="center" indent="1"/>
      <protection locked="0"/>
    </xf>
    <xf numFmtId="0" fontId="80" fillId="6" borderId="5" xfId="0" applyNumberFormat="1" applyFont="1" applyFill="1" applyBorder="1" applyAlignment="1" applyProtection="1">
      <alignment horizontal="left" vertical="center" indent="1"/>
    </xf>
    <xf numFmtId="0" fontId="81" fillId="0" borderId="1" xfId="0" applyNumberFormat="1" applyFont="1" applyFill="1" applyBorder="1" applyAlignment="1" applyProtection="1">
      <alignment horizontal="left" vertical="center" indent="1"/>
    </xf>
    <xf numFmtId="0" fontId="79" fillId="0" borderId="1" xfId="0" applyNumberFormat="1" applyFont="1" applyBorder="1" applyAlignment="1" applyProtection="1">
      <alignment horizontal="left" vertical="center" indent="1"/>
      <protection locked="0"/>
    </xf>
    <xf numFmtId="0" fontId="80" fillId="6" borderId="2" xfId="0" applyNumberFormat="1" applyFont="1" applyFill="1" applyBorder="1" applyAlignment="1" applyProtection="1">
      <alignment horizontal="left" vertical="center" indent="1"/>
    </xf>
    <xf numFmtId="0" fontId="81" fillId="7" borderId="1" xfId="0" applyNumberFormat="1" applyFont="1" applyFill="1" applyBorder="1" applyAlignment="1" applyProtection="1">
      <alignment horizontal="left" vertical="center" indent="1"/>
    </xf>
    <xf numFmtId="4" fontId="0" fillId="0" borderId="0" xfId="0" applyNumberFormat="1"/>
    <xf numFmtId="164" fontId="0" fillId="0" borderId="0" xfId="0" applyNumberFormat="1" applyFill="1" applyAlignment="1">
      <alignment horizontal="right" indent="1"/>
    </xf>
    <xf numFmtId="169" fontId="0" fillId="0" borderId="0" xfId="0" applyNumberFormat="1" applyFill="1" applyAlignment="1">
      <alignment horizontal="left" indent="1"/>
    </xf>
    <xf numFmtId="0" fontId="11" fillId="8" borderId="5" xfId="0" applyFont="1" applyFill="1" applyBorder="1" applyAlignment="1" applyProtection="1">
      <alignment horizontal="center"/>
    </xf>
  </cellXfs>
  <cellStyles count="57">
    <cellStyle name="%20 - Vurgu1 2" xfId="2"/>
    <cellStyle name="%20 - Vurgu2 2" xfId="3"/>
    <cellStyle name="%20 - Vurgu3 2" xfId="4"/>
    <cellStyle name="%20 - Vurgu4 2" xfId="5"/>
    <cellStyle name="%20 - Vurgu5 2" xfId="6"/>
    <cellStyle name="%20 - Vurgu6 2" xfId="7"/>
    <cellStyle name="%40 - Vurgu1 2" xfId="8"/>
    <cellStyle name="%40 - Vurgu2 2" xfId="9"/>
    <cellStyle name="%40 - Vurgu3 2" xfId="10"/>
    <cellStyle name="%40 - Vurgu4 2" xfId="11"/>
    <cellStyle name="%40 - Vurgu5 2" xfId="12"/>
    <cellStyle name="%40 - Vurgu6 2" xfId="13"/>
    <cellStyle name="%60 - Vurgu1 2" xfId="14"/>
    <cellStyle name="%60 - Vurgu2 2" xfId="15"/>
    <cellStyle name="%60 - Vurgu3 2" xfId="16"/>
    <cellStyle name="%60 - Vurgu4 2" xfId="17"/>
    <cellStyle name="%60 - Vurgu5 2" xfId="18"/>
    <cellStyle name="%60 - Vurgu6 2" xfId="19"/>
    <cellStyle name="Açıklama Metni 2" xfId="20"/>
    <cellStyle name="Ana Başlık 2" xfId="51"/>
    <cellStyle name="Ana Başlık 3" xfId="21"/>
    <cellStyle name="Bağlı Hücre 2" xfId="22"/>
    <cellStyle name="Başlık 1 2" xfId="52"/>
    <cellStyle name="Başlık 1 3" xfId="23"/>
    <cellStyle name="Başlık 2 2" xfId="24"/>
    <cellStyle name="Başlık 3 2" xfId="25"/>
    <cellStyle name="Başlık 4 2" xfId="26"/>
    <cellStyle name="Çıkış 2" xfId="27"/>
    <cellStyle name="Giriş 2" xfId="53"/>
    <cellStyle name="Giriş 3" xfId="28"/>
    <cellStyle name="Hesaplama 2" xfId="48"/>
    <cellStyle name="Hesaplama 3" xfId="29"/>
    <cellStyle name="İşaretli Hücre 2" xfId="30"/>
    <cellStyle name="İyi 2" xfId="47"/>
    <cellStyle name="İyi 3" xfId="31"/>
    <cellStyle name="Kötü" xfId="1" builtinId="27"/>
    <cellStyle name="Kötü 2" xfId="49"/>
    <cellStyle name="Kötü 3" xfId="32"/>
    <cellStyle name="Normal" xfId="0" builtinId="0"/>
    <cellStyle name="Normal 2" xfId="33"/>
    <cellStyle name="Normal 2 2" xfId="55"/>
    <cellStyle name="Normal 3" xfId="45"/>
    <cellStyle name="Normal 4" xfId="34"/>
    <cellStyle name="Normal 5" xfId="46"/>
    <cellStyle name="Not 2" xfId="54"/>
    <cellStyle name="Not 3" xfId="35"/>
    <cellStyle name="Nötr 2" xfId="50"/>
    <cellStyle name="Nötr 3" xfId="36"/>
    <cellStyle name="Toplam 2" xfId="37"/>
    <cellStyle name="Uyarı Metni 2" xfId="38"/>
    <cellStyle name="Virgül 2" xfId="56"/>
    <cellStyle name="Vurgu1 2" xfId="39"/>
    <cellStyle name="Vurgu2 2" xfId="40"/>
    <cellStyle name="Vurgu3 2" xfId="41"/>
    <cellStyle name="Vurgu4 2" xfId="42"/>
    <cellStyle name="Vurgu5 2" xfId="43"/>
    <cellStyle name="Vurgu6 2" xfId="44"/>
  </cellStyles>
  <dxfs count="52">
    <dxf>
      <border>
        <vertical/>
        <horizontal/>
      </border>
    </dxf>
    <dxf>
      <font>
        <color theme="0"/>
      </font>
    </dxf>
    <dxf>
      <border>
        <vertical/>
        <horizontal/>
      </border>
    </dxf>
    <dxf>
      <font>
        <strike val="0"/>
        <color auto="1"/>
      </font>
    </dxf>
    <dxf>
      <font>
        <color theme="0"/>
      </font>
    </dxf>
    <dxf>
      <font>
        <strike val="0"/>
        <color theme="0"/>
      </font>
    </dxf>
    <dxf>
      <font>
        <strike val="0"/>
        <color theme="0" tint="-0.14996795556505021"/>
      </font>
    </dxf>
    <dxf>
      <font>
        <strike val="0"/>
        <color theme="0" tint="-0.14996795556505021"/>
      </font>
    </dxf>
    <dxf>
      <font>
        <color theme="0" tint="-0.14996795556505021"/>
      </font>
    </dxf>
    <dxf>
      <font>
        <color theme="0"/>
      </font>
    </dxf>
    <dxf>
      <fill>
        <patternFill>
          <bgColor theme="9" tint="0.59996337778862885"/>
        </patternFill>
      </fill>
    </dxf>
    <dxf>
      <font>
        <color theme="0"/>
      </font>
    </dxf>
    <dxf>
      <font>
        <color rgb="FFFF0000"/>
      </font>
      <fill>
        <patternFill>
          <bgColor rgb="FFFFFF00"/>
        </patternFill>
      </fill>
    </dxf>
    <dxf>
      <font>
        <color theme="0"/>
      </font>
    </dxf>
    <dxf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theme="9" tint="0.59996337778862885"/>
        </patternFill>
      </fill>
    </dxf>
    <dxf>
      <font>
        <strike val="0"/>
        <color theme="0" tint="-0.14996795556505021"/>
      </font>
    </dxf>
    <dxf>
      <font>
        <strike val="0"/>
        <color theme="0" tint="-0.14996795556505021"/>
      </font>
    </dxf>
    <dxf>
      <font>
        <color theme="0" tint="-0.14996795556505021"/>
      </font>
    </dxf>
    <dxf>
      <font>
        <color theme="0"/>
      </font>
    </dxf>
    <dxf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00"/>
        </patternFill>
      </fill>
    </dxf>
    <dxf>
      <font>
        <color indexed="50"/>
      </font>
      <fill>
        <patternFill>
          <bgColor indexed="50"/>
        </patternFill>
      </fill>
    </dxf>
    <dxf>
      <fill>
        <patternFill>
          <bgColor indexed="40"/>
        </patternFill>
      </fill>
    </dxf>
    <dxf>
      <fill>
        <patternFill>
          <bgColor indexed="52"/>
        </patternFill>
      </fill>
    </dxf>
    <dxf>
      <font>
        <color rgb="FFFF0000"/>
      </font>
      <fill>
        <patternFill>
          <bgColor rgb="FFFFFF00"/>
        </patternFill>
      </fill>
    </dxf>
    <dxf>
      <font>
        <strike val="0"/>
        <color theme="0"/>
      </font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0"/>
      </font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0" tint="-0.14996795556505021"/>
      </font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0"/>
      </font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0" tint="-0.14996795556505021"/>
      </font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0"/>
      </font>
    </dxf>
    <dxf>
      <font>
        <b/>
        <i val="0"/>
        <strike val="0"/>
        <color theme="1"/>
      </font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ont>
        <b/>
        <i val="0"/>
        <strike val="0"/>
        <color theme="1"/>
      </font>
      <fill>
        <gradientFill degree="13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FF00"/>
        </patternFill>
      </fill>
    </dxf>
    <dxf>
      <font>
        <strike val="0"/>
      </font>
      <border>
        <vertical/>
        <horizontal/>
      </border>
    </dxf>
    <dxf>
      <font>
        <strike val="0"/>
        <color theme="0"/>
      </font>
    </dxf>
    <dxf>
      <font>
        <color theme="0"/>
      </font>
    </dxf>
    <dxf>
      <font>
        <color indexed="50"/>
      </font>
      <fill>
        <patternFill>
          <bgColor indexed="50"/>
        </patternFill>
      </fill>
    </dxf>
    <dxf>
      <fill>
        <patternFill>
          <bgColor indexed="40"/>
        </patternFill>
      </fill>
    </dxf>
    <dxf>
      <fill>
        <patternFill>
          <bgColor indexed="52"/>
        </patternFill>
      </fill>
    </dxf>
    <dxf>
      <font>
        <color rgb="FFFF0000"/>
      </font>
      <fill>
        <patternFill>
          <bgColor rgb="FFFFFF00"/>
        </patternFill>
      </fill>
    </dxf>
  </dxfs>
  <tableStyles count="2" defaultTableStyle="TableStyleMedium2" defaultPivotStyle="PivotStyleLight16">
    <tableStyle name="PivotTable Stili 1" table="0" count="0"/>
    <tableStyle name="Tablo Stili 1" pivot="0" count="0"/>
  </tableStyles>
  <colors>
    <mruColors>
      <color rgb="FFFFFFCC"/>
      <color rgb="FFFF66CC"/>
      <color rgb="FFFF7C80"/>
      <color rgb="FFFF6600"/>
      <color rgb="FFFF00FF"/>
      <color rgb="FFEFF6BC"/>
      <color rgb="FFE7F1C1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9"/>
  <sheetViews>
    <sheetView tabSelected="1" zoomScale="84" zoomScaleNormal="84" workbookViewId="0">
      <pane ySplit="3" topLeftCell="A4" activePane="bottomLeft" state="frozen"/>
      <selection pane="bottomLeft" activeCell="E1" sqref="E1"/>
    </sheetView>
  </sheetViews>
  <sheetFormatPr defaultColWidth="8.7265625" defaultRowHeight="14.5" x14ac:dyDescent="0.35"/>
  <cols>
    <col min="1" max="1" width="9.1796875" style="235" bestFit="1" customWidth="1"/>
    <col min="2" max="2" width="6.81640625" style="235" customWidth="1"/>
    <col min="3" max="3" width="13.54296875" style="209" customWidth="1"/>
    <col min="4" max="4" width="17.81640625" style="5" customWidth="1"/>
    <col min="5" max="5" width="27.81640625" style="13" customWidth="1"/>
    <col min="6" max="6" width="9.54296875" style="235" customWidth="1"/>
    <col min="7" max="7" width="9" style="235" customWidth="1"/>
    <col min="8" max="9" width="8.81640625" style="239" customWidth="1"/>
    <col min="10" max="10" width="10.1796875" style="240" customWidth="1"/>
    <col min="11" max="11" width="7.54296875" style="237" customWidth="1"/>
    <col min="12" max="12" width="9.81640625" style="11" customWidth="1"/>
    <col min="13" max="13" width="9.81640625" style="236" customWidth="1"/>
    <col min="14" max="14" width="12.54296875" style="509" customWidth="1"/>
    <col min="15" max="15" width="8.81640625" style="11" customWidth="1"/>
    <col min="16" max="16" width="10.1796875" style="428" customWidth="1"/>
    <col min="17" max="17" width="10.54296875" style="428" customWidth="1"/>
    <col min="18" max="19" width="10.1796875" style="428" customWidth="1"/>
    <col min="20" max="20" width="10" style="428" customWidth="1"/>
    <col min="21" max="16384" width="8.7265625" style="235"/>
  </cols>
  <sheetData>
    <row r="1" spans="1:21" ht="15" x14ac:dyDescent="0.25">
      <c r="A1" s="252" t="s">
        <v>1527</v>
      </c>
      <c r="B1" s="326">
        <v>255</v>
      </c>
      <c r="C1" s="306">
        <v>40</v>
      </c>
      <c r="D1" s="407">
        <v>17</v>
      </c>
      <c r="E1" s="408" t="str">
        <f>CONCATENATE((B2*C2*2/100)+D2*25.4-((B1*C1*2/100)+D1*25.4)," ","mm")</f>
        <v>16,5 mm</v>
      </c>
      <c r="F1" s="409">
        <f t="shared" ref="F1:K1" si="0">SUM(F4:F5358)</f>
        <v>2141</v>
      </c>
      <c r="G1" s="409">
        <f t="shared" si="0"/>
        <v>934</v>
      </c>
      <c r="H1" s="409">
        <f t="shared" si="0"/>
        <v>5829</v>
      </c>
      <c r="I1" s="409">
        <f t="shared" si="0"/>
        <v>3918</v>
      </c>
      <c r="J1" s="409">
        <f t="shared" si="0"/>
        <v>12822</v>
      </c>
      <c r="K1" s="409">
        <f t="shared" si="0"/>
        <v>687</v>
      </c>
      <c r="L1" s="410">
        <f>SUM(F1:I1)</f>
        <v>12822</v>
      </c>
      <c r="M1" s="411">
        <f>J1-L1</f>
        <v>0</v>
      </c>
      <c r="N1" s="409">
        <f>SUM(N4:N5358)</f>
        <v>8353</v>
      </c>
      <c r="O1" s="409">
        <f>SUM(O4:O5356)</f>
        <v>3094</v>
      </c>
      <c r="P1" s="409">
        <f>SUM(P4:P5356)</f>
        <v>1527</v>
      </c>
      <c r="Q1" s="409">
        <f>SUM(Q4:Q5356)</f>
        <v>23872</v>
      </c>
      <c r="R1" s="425" t="s">
        <v>366</v>
      </c>
      <c r="S1" s="409"/>
      <c r="T1" s="425"/>
      <c r="U1" s="239"/>
    </row>
    <row r="2" spans="1:21" x14ac:dyDescent="0.35">
      <c r="A2" s="327" t="s">
        <v>1528</v>
      </c>
      <c r="B2" s="326">
        <v>245</v>
      </c>
      <c r="C2" s="412">
        <v>45</v>
      </c>
      <c r="D2" s="407">
        <v>17</v>
      </c>
      <c r="E2" s="413">
        <f>(((B2*C2*2/100)+D2*25.4-((B1*C1*2/100)+D1*25.4)))/((B1*C1*2/100)+D1*25.4)</f>
        <v>2.5951557093425608E-2</v>
      </c>
      <c r="F2" s="414">
        <f t="shared" ref="F2:K2" si="1">SUBTOTAL(9,F4:F5358)</f>
        <v>2141</v>
      </c>
      <c r="G2" s="414">
        <f t="shared" si="1"/>
        <v>934</v>
      </c>
      <c r="H2" s="414">
        <f t="shared" si="1"/>
        <v>5829</v>
      </c>
      <c r="I2" s="414">
        <f t="shared" si="1"/>
        <v>3918</v>
      </c>
      <c r="J2" s="414">
        <f t="shared" si="1"/>
        <v>12822</v>
      </c>
      <c r="K2" s="414">
        <f t="shared" si="1"/>
        <v>687</v>
      </c>
      <c r="L2" s="415"/>
      <c r="M2" s="411" t="s">
        <v>366</v>
      </c>
      <c r="N2" s="414">
        <f>SUBTOTAL(9,N4:N5358)</f>
        <v>8353</v>
      </c>
      <c r="O2" s="414">
        <f>SUBTOTAL(9,O4:O5358)</f>
        <v>3094</v>
      </c>
      <c r="P2" s="414">
        <f>SUBTOTAL(9,P4:P5358)</f>
        <v>1527</v>
      </c>
      <c r="Q2" s="414">
        <f>SUBTOTAL(9,Q4:Q5358)</f>
        <v>23872</v>
      </c>
      <c r="R2" s="425"/>
      <c r="S2" s="414"/>
      <c r="T2" s="425"/>
      <c r="U2" s="239"/>
    </row>
    <row r="3" spans="1:21" x14ac:dyDescent="0.35">
      <c r="A3" s="328" t="s">
        <v>2</v>
      </c>
      <c r="B3" s="328"/>
      <c r="C3" s="329" t="s">
        <v>3</v>
      </c>
      <c r="D3" s="330" t="s">
        <v>4</v>
      </c>
      <c r="E3" s="330" t="s">
        <v>5</v>
      </c>
      <c r="F3" s="331" t="s">
        <v>6</v>
      </c>
      <c r="G3" s="331" t="s">
        <v>7</v>
      </c>
      <c r="H3" s="331" t="s">
        <v>458</v>
      </c>
      <c r="I3" s="331" t="s">
        <v>1435</v>
      </c>
      <c r="J3" s="331" t="s">
        <v>8</v>
      </c>
      <c r="K3" s="331" t="s">
        <v>9</v>
      </c>
      <c r="L3" s="332" t="s">
        <v>10</v>
      </c>
      <c r="M3" s="333" t="s">
        <v>11</v>
      </c>
      <c r="N3" s="507" t="s">
        <v>400</v>
      </c>
      <c r="O3" s="417" t="s">
        <v>826</v>
      </c>
      <c r="P3" s="566" t="s">
        <v>4106</v>
      </c>
      <c r="Q3" s="566" t="s">
        <v>4107</v>
      </c>
      <c r="R3" s="426"/>
      <c r="S3" s="426"/>
      <c r="T3" s="426"/>
      <c r="U3" s="239"/>
    </row>
    <row r="4" spans="1:21" x14ac:dyDescent="0.35">
      <c r="A4" s="434" t="s">
        <v>12</v>
      </c>
      <c r="B4" s="247" t="s">
        <v>473</v>
      </c>
      <c r="C4" s="245">
        <v>652847</v>
      </c>
      <c r="D4" s="27" t="s">
        <v>13</v>
      </c>
      <c r="E4" s="512" t="s">
        <v>670</v>
      </c>
      <c r="F4" s="321">
        <v>0</v>
      </c>
      <c r="G4" s="322">
        <v>0</v>
      </c>
      <c r="H4" s="323">
        <v>2</v>
      </c>
      <c r="I4" s="324">
        <v>4</v>
      </c>
      <c r="J4" s="29">
        <v>6</v>
      </c>
      <c r="K4" s="49">
        <v>0</v>
      </c>
      <c r="L4" s="30">
        <v>2180</v>
      </c>
      <c r="M4" s="72"/>
      <c r="N4" s="508">
        <f t="shared" ref="N4:N13" si="2">J4-K4</f>
        <v>6</v>
      </c>
      <c r="O4" s="336">
        <f>SUMIF(beklenen!F:F,C4,beklenen!J:J)</f>
        <v>0</v>
      </c>
      <c r="P4" s="336">
        <f>SUMIF(Sayfa1!I:I,C4,Sayfa1!J:J)</f>
        <v>0</v>
      </c>
      <c r="Q4" s="336">
        <f>SUMIF(Sayfa1!L:L,C4,Sayfa1!M:M)</f>
        <v>13</v>
      </c>
      <c r="R4" s="425"/>
      <c r="S4" s="425"/>
      <c r="T4" s="425"/>
      <c r="U4" s="239"/>
    </row>
    <row r="5" spans="1:21" x14ac:dyDescent="0.35">
      <c r="A5" s="57" t="s">
        <v>12</v>
      </c>
      <c r="B5" s="247" t="s">
        <v>473</v>
      </c>
      <c r="C5" s="32">
        <v>652854</v>
      </c>
      <c r="D5" s="136" t="s">
        <v>14</v>
      </c>
      <c r="E5" s="221" t="s">
        <v>671</v>
      </c>
      <c r="F5" s="321">
        <v>0</v>
      </c>
      <c r="G5" s="322">
        <v>0</v>
      </c>
      <c r="H5" s="323">
        <v>2</v>
      </c>
      <c r="I5" s="324">
        <v>2</v>
      </c>
      <c r="J5" s="61">
        <v>4</v>
      </c>
      <c r="K5" s="34">
        <v>0</v>
      </c>
      <c r="L5" s="36">
        <v>2350</v>
      </c>
      <c r="M5" s="72"/>
      <c r="N5" s="508">
        <f t="shared" si="2"/>
        <v>4</v>
      </c>
      <c r="O5" s="336">
        <f>SUMIF(beklenen!F:F,C5,beklenen!J:J)</f>
        <v>0</v>
      </c>
      <c r="P5" s="336">
        <f>SUMIF(Sayfa1!I:I,C5,Sayfa1!J:J)</f>
        <v>0</v>
      </c>
      <c r="Q5" s="336">
        <f>SUMIF(Sayfa1!L:L,C5,Sayfa1!M:M)</f>
        <v>7</v>
      </c>
      <c r="R5" s="425"/>
      <c r="S5" s="425"/>
      <c r="T5" s="425"/>
      <c r="U5" s="239"/>
    </row>
    <row r="6" spans="1:21" x14ac:dyDescent="0.35">
      <c r="A6" s="57" t="s">
        <v>12</v>
      </c>
      <c r="B6" s="247" t="s">
        <v>469</v>
      </c>
      <c r="C6" s="37">
        <v>652858</v>
      </c>
      <c r="D6" s="528" t="s">
        <v>14</v>
      </c>
      <c r="E6" s="222" t="s">
        <v>672</v>
      </c>
      <c r="F6" s="321">
        <v>0</v>
      </c>
      <c r="G6" s="322">
        <v>0</v>
      </c>
      <c r="H6" s="323">
        <v>2</v>
      </c>
      <c r="I6" s="324">
        <v>4</v>
      </c>
      <c r="J6" s="61">
        <v>6</v>
      </c>
      <c r="K6" s="34">
        <v>0</v>
      </c>
      <c r="L6" s="36">
        <v>2470</v>
      </c>
      <c r="M6" s="72"/>
      <c r="N6" s="508">
        <f t="shared" si="2"/>
        <v>6</v>
      </c>
      <c r="O6" s="336">
        <f>SUMIF(beklenen!F:F,C6,beklenen!J:J)</f>
        <v>0</v>
      </c>
      <c r="P6" s="336">
        <f>SUMIF(Sayfa1!I:I,C6,Sayfa1!J:J)</f>
        <v>4</v>
      </c>
      <c r="Q6" s="336">
        <f>SUMIF(Sayfa1!L:L,C6,Sayfa1!M:M)</f>
        <v>4</v>
      </c>
      <c r="R6" s="425"/>
      <c r="S6" s="425"/>
      <c r="T6" s="425"/>
      <c r="U6" s="239"/>
    </row>
    <row r="7" spans="1:21" x14ac:dyDescent="0.35">
      <c r="A7" s="57" t="s">
        <v>12</v>
      </c>
      <c r="B7" s="247" t="s">
        <v>473</v>
      </c>
      <c r="C7" s="245">
        <v>256830</v>
      </c>
      <c r="D7" s="246" t="s">
        <v>15</v>
      </c>
      <c r="E7" s="503" t="s">
        <v>673</v>
      </c>
      <c r="F7" s="321">
        <v>3</v>
      </c>
      <c r="G7" s="322">
        <v>0</v>
      </c>
      <c r="H7" s="323">
        <v>8</v>
      </c>
      <c r="I7" s="324">
        <v>6</v>
      </c>
      <c r="J7" s="41">
        <v>17</v>
      </c>
      <c r="K7" s="49">
        <v>4</v>
      </c>
      <c r="L7" s="42">
        <v>2480</v>
      </c>
      <c r="M7" s="72"/>
      <c r="N7" s="508">
        <f t="shared" si="2"/>
        <v>13</v>
      </c>
      <c r="O7" s="336">
        <f>SUMIF(beklenen!F:F,C7,beklenen!J:J)</f>
        <v>0</v>
      </c>
      <c r="P7" s="336">
        <f>SUMIF(Sayfa1!I:I,C7,Sayfa1!J:J)</f>
        <v>0</v>
      </c>
      <c r="Q7" s="336">
        <f>SUMIF(Sayfa1!L:L,C7,Sayfa1!M:M)</f>
        <v>92</v>
      </c>
      <c r="R7" s="425"/>
      <c r="S7" s="425"/>
      <c r="T7" s="425"/>
      <c r="U7" s="239"/>
    </row>
    <row r="8" spans="1:21" x14ac:dyDescent="0.35">
      <c r="A8" s="57" t="s">
        <v>12</v>
      </c>
      <c r="B8" s="247" t="s">
        <v>473</v>
      </c>
      <c r="C8" s="39">
        <v>552050</v>
      </c>
      <c r="D8" s="43" t="s">
        <v>15</v>
      </c>
      <c r="E8" s="512" t="s">
        <v>671</v>
      </c>
      <c r="F8" s="321">
        <v>18</v>
      </c>
      <c r="G8" s="322">
        <v>0</v>
      </c>
      <c r="H8" s="323">
        <v>6</v>
      </c>
      <c r="I8" s="324">
        <v>6</v>
      </c>
      <c r="J8" s="41">
        <v>30</v>
      </c>
      <c r="K8" s="49">
        <v>27</v>
      </c>
      <c r="L8" s="42">
        <v>2675</v>
      </c>
      <c r="M8" s="72"/>
      <c r="N8" s="508">
        <f t="shared" si="2"/>
        <v>3</v>
      </c>
      <c r="O8" s="336">
        <f>SUMIF(beklenen!F:F,C8,beklenen!J:J)</f>
        <v>0</v>
      </c>
      <c r="P8" s="336">
        <f>SUMIF(Sayfa1!I:I,C8,Sayfa1!J:J)</f>
        <v>0</v>
      </c>
      <c r="Q8" s="336">
        <f>SUMIF(Sayfa1!L:L,C8,Sayfa1!M:M)</f>
        <v>71</v>
      </c>
      <c r="R8" s="425"/>
      <c r="S8" s="425"/>
      <c r="T8" s="425"/>
      <c r="U8" s="239"/>
    </row>
    <row r="9" spans="1:21" x14ac:dyDescent="0.35">
      <c r="A9" s="57" t="s">
        <v>12</v>
      </c>
      <c r="B9" s="247" t="s">
        <v>469</v>
      </c>
      <c r="C9" s="44">
        <v>256831</v>
      </c>
      <c r="D9" s="246" t="s">
        <v>15</v>
      </c>
      <c r="E9" s="503" t="s">
        <v>674</v>
      </c>
      <c r="F9" s="321">
        <v>4</v>
      </c>
      <c r="G9" s="322">
        <v>0</v>
      </c>
      <c r="H9" s="323">
        <v>8</v>
      </c>
      <c r="I9" s="324">
        <v>8</v>
      </c>
      <c r="J9" s="41">
        <v>20</v>
      </c>
      <c r="K9" s="49">
        <v>2</v>
      </c>
      <c r="L9" s="42">
        <v>2610</v>
      </c>
      <c r="M9" s="72"/>
      <c r="N9" s="508">
        <f t="shared" si="2"/>
        <v>18</v>
      </c>
      <c r="O9" s="336">
        <f>SUMIF(beklenen!F:F,C9,beklenen!J:J)</f>
        <v>0</v>
      </c>
      <c r="P9" s="336">
        <f>SUMIF(Sayfa1!I:I,C9,Sayfa1!J:J)</f>
        <v>0</v>
      </c>
      <c r="Q9" s="336">
        <f>SUMIF(Sayfa1!L:L,C9,Sayfa1!M:M)</f>
        <v>125</v>
      </c>
      <c r="R9" s="425"/>
      <c r="S9" s="425"/>
      <c r="T9" s="425"/>
      <c r="U9" s="239"/>
    </row>
    <row r="10" spans="1:21" x14ac:dyDescent="0.35">
      <c r="A10" s="57" t="s">
        <v>12</v>
      </c>
      <c r="B10" s="247" t="s">
        <v>469</v>
      </c>
      <c r="C10" s="39">
        <v>552051</v>
      </c>
      <c r="D10" s="246" t="s">
        <v>15</v>
      </c>
      <c r="E10" s="503" t="s">
        <v>672</v>
      </c>
      <c r="F10" s="321">
        <v>3</v>
      </c>
      <c r="G10" s="322">
        <v>0</v>
      </c>
      <c r="H10" s="323">
        <v>4</v>
      </c>
      <c r="I10" s="324">
        <v>4</v>
      </c>
      <c r="J10" s="41">
        <v>11</v>
      </c>
      <c r="K10" s="49">
        <v>0</v>
      </c>
      <c r="L10" s="42">
        <v>2790</v>
      </c>
      <c r="M10" s="72"/>
      <c r="N10" s="508">
        <f t="shared" si="2"/>
        <v>11</v>
      </c>
      <c r="O10" s="336">
        <f>SUMIF(beklenen!F:F,C10,beklenen!J:J)</f>
        <v>0</v>
      </c>
      <c r="P10" s="336">
        <f>SUMIF(Sayfa1!I:I,C10,Sayfa1!J:J)</f>
        <v>0</v>
      </c>
      <c r="Q10" s="336">
        <f>SUMIF(Sayfa1!L:L,C10,Sayfa1!M:M)</f>
        <v>39</v>
      </c>
      <c r="R10" s="425"/>
      <c r="S10" s="425"/>
      <c r="T10" s="425"/>
      <c r="U10" s="239"/>
    </row>
    <row r="11" spans="1:21" x14ac:dyDescent="0.35">
      <c r="A11" s="57" t="s">
        <v>12</v>
      </c>
      <c r="B11" s="247" t="s">
        <v>798</v>
      </c>
      <c r="C11" s="39" t="s">
        <v>3366</v>
      </c>
      <c r="D11" s="246" t="s">
        <v>15</v>
      </c>
      <c r="E11" s="503" t="s">
        <v>3367</v>
      </c>
      <c r="F11" s="321">
        <v>0</v>
      </c>
      <c r="G11" s="322">
        <v>0</v>
      </c>
      <c r="H11" s="323">
        <v>2</v>
      </c>
      <c r="I11" s="324">
        <v>0</v>
      </c>
      <c r="J11" s="41">
        <v>2</v>
      </c>
      <c r="K11" s="49">
        <v>0</v>
      </c>
      <c r="L11" s="42">
        <v>1950</v>
      </c>
      <c r="M11" s="72"/>
      <c r="N11" s="508"/>
      <c r="O11" s="336">
        <f>SUMIF(beklenen!F:F,C11,beklenen!J:J)</f>
        <v>0</v>
      </c>
      <c r="P11" s="336">
        <f>SUMIF(Sayfa1!I:I,C11,Sayfa1!J:J)</f>
        <v>0</v>
      </c>
      <c r="Q11" s="336">
        <f>SUMIF(Sayfa1!L:L,C11,Sayfa1!M:M)</f>
        <v>0</v>
      </c>
      <c r="R11" s="425"/>
      <c r="S11" s="425"/>
      <c r="T11" s="425"/>
      <c r="U11" s="239"/>
    </row>
    <row r="12" spans="1:21" x14ac:dyDescent="0.35">
      <c r="A12" s="57" t="s">
        <v>12</v>
      </c>
      <c r="B12" s="247" t="s">
        <v>798</v>
      </c>
      <c r="C12" s="39" t="s">
        <v>3368</v>
      </c>
      <c r="D12" s="246" t="s">
        <v>15</v>
      </c>
      <c r="E12" s="503" t="s">
        <v>3369</v>
      </c>
      <c r="F12" s="321">
        <v>0</v>
      </c>
      <c r="G12" s="322">
        <v>0</v>
      </c>
      <c r="H12" s="323">
        <v>4</v>
      </c>
      <c r="I12" s="324">
        <v>0</v>
      </c>
      <c r="J12" s="41">
        <v>4</v>
      </c>
      <c r="K12" s="49">
        <v>0</v>
      </c>
      <c r="L12" s="42">
        <v>2030</v>
      </c>
      <c r="M12" s="72"/>
      <c r="N12" s="508"/>
      <c r="O12" s="336">
        <f>SUMIF(beklenen!F:F,C12,beklenen!J:J)</f>
        <v>0</v>
      </c>
      <c r="P12" s="336">
        <f>SUMIF(Sayfa1!I:I,C12,Sayfa1!J:J)</f>
        <v>0</v>
      </c>
      <c r="Q12" s="336">
        <f>SUMIF(Sayfa1!L:L,C12,Sayfa1!M:M)</f>
        <v>0</v>
      </c>
      <c r="R12" s="425"/>
      <c r="S12" s="425"/>
      <c r="T12" s="425"/>
      <c r="U12" s="239"/>
    </row>
    <row r="13" spans="1:21" x14ac:dyDescent="0.35">
      <c r="A13" s="31" t="s">
        <v>12</v>
      </c>
      <c r="B13" s="247" t="s">
        <v>473</v>
      </c>
      <c r="C13" s="32">
        <v>556140</v>
      </c>
      <c r="D13" s="129" t="s">
        <v>16</v>
      </c>
      <c r="E13" s="221" t="s">
        <v>675</v>
      </c>
      <c r="F13" s="321">
        <v>3</v>
      </c>
      <c r="G13" s="322">
        <v>0</v>
      </c>
      <c r="H13" s="323">
        <v>2</v>
      </c>
      <c r="I13" s="324">
        <v>4</v>
      </c>
      <c r="J13" s="61">
        <v>9</v>
      </c>
      <c r="K13" s="34">
        <v>2</v>
      </c>
      <c r="L13" s="36">
        <v>4400</v>
      </c>
      <c r="M13" s="72"/>
      <c r="N13" s="508">
        <f t="shared" si="2"/>
        <v>7</v>
      </c>
      <c r="O13" s="336">
        <f>SUMIF(beklenen!F:F,C13,beklenen!J:J)</f>
        <v>0</v>
      </c>
      <c r="P13" s="336">
        <f>SUMIF(Sayfa1!I:I,C13,Sayfa1!J:J)</f>
        <v>0</v>
      </c>
      <c r="Q13" s="336">
        <f>SUMIF(Sayfa1!L:L,C13,Sayfa1!M:M)</f>
        <v>83</v>
      </c>
      <c r="R13" s="425"/>
      <c r="S13" s="425"/>
      <c r="T13" s="425"/>
      <c r="U13" s="239"/>
    </row>
    <row r="14" spans="1:21" x14ac:dyDescent="0.35">
      <c r="A14" s="593" t="s">
        <v>12</v>
      </c>
      <c r="B14" s="590" t="s">
        <v>473</v>
      </c>
      <c r="C14" s="39">
        <v>256302</v>
      </c>
      <c r="D14" s="47" t="s">
        <v>17</v>
      </c>
      <c r="E14" s="589" t="s">
        <v>676</v>
      </c>
      <c r="F14" s="321">
        <v>0</v>
      </c>
      <c r="G14" s="322">
        <v>0</v>
      </c>
      <c r="H14" s="323">
        <v>2</v>
      </c>
      <c r="I14" s="324">
        <v>0</v>
      </c>
      <c r="J14" s="41">
        <v>2</v>
      </c>
      <c r="K14" s="49">
        <v>2</v>
      </c>
      <c r="L14" s="42">
        <v>2415</v>
      </c>
      <c r="M14" s="72"/>
      <c r="N14" s="508">
        <f>J14-K14</f>
        <v>0</v>
      </c>
      <c r="O14" s="336">
        <f>SUMIF(beklenen!F:F,C14,beklenen!J:J)</f>
        <v>0</v>
      </c>
      <c r="P14" s="336">
        <f>SUMIF(Sayfa1!I:I,C14,Sayfa1!J:J)</f>
        <v>0</v>
      </c>
      <c r="Q14" s="336">
        <f>SUMIF(Sayfa1!L:L,C14,Sayfa1!M:M)</f>
        <v>26</v>
      </c>
      <c r="R14" s="425"/>
      <c r="S14" s="425"/>
      <c r="T14" s="425"/>
      <c r="U14" s="239"/>
    </row>
    <row r="15" spans="1:21" x14ac:dyDescent="0.35">
      <c r="A15" s="593" t="s">
        <v>12</v>
      </c>
      <c r="B15" s="590" t="s">
        <v>473</v>
      </c>
      <c r="C15" s="39">
        <v>256303</v>
      </c>
      <c r="D15" s="43" t="s">
        <v>17</v>
      </c>
      <c r="E15" s="245" t="s">
        <v>4508</v>
      </c>
      <c r="F15" s="321">
        <v>0</v>
      </c>
      <c r="G15" s="322">
        <v>0</v>
      </c>
      <c r="H15" s="323">
        <v>2</v>
      </c>
      <c r="I15" s="324">
        <v>2</v>
      </c>
      <c r="J15" s="41">
        <v>4</v>
      </c>
      <c r="K15" s="49">
        <v>0</v>
      </c>
      <c r="L15" s="42">
        <v>2415</v>
      </c>
      <c r="M15" s="72"/>
      <c r="N15" s="508"/>
      <c r="O15" s="336">
        <f>SUMIF(beklenen!F:F,C15,beklenen!J:J)</f>
        <v>0</v>
      </c>
      <c r="P15" s="336">
        <f>SUMIF(Sayfa1!I:I,C15,Sayfa1!J:J)</f>
        <v>0</v>
      </c>
      <c r="Q15" s="336">
        <f>SUMIF(Sayfa1!L:L,C15,Sayfa1!M:M)</f>
        <v>0</v>
      </c>
      <c r="R15" s="425"/>
      <c r="S15" s="425"/>
      <c r="T15" s="425"/>
      <c r="U15" s="239"/>
    </row>
    <row r="16" spans="1:21" x14ac:dyDescent="0.35">
      <c r="A16" s="593" t="s">
        <v>12</v>
      </c>
      <c r="B16" s="590" t="s">
        <v>469</v>
      </c>
      <c r="C16" s="50">
        <v>256333</v>
      </c>
      <c r="D16" s="51" t="s">
        <v>17</v>
      </c>
      <c r="E16" s="52" t="s">
        <v>677</v>
      </c>
      <c r="F16" s="321">
        <v>0</v>
      </c>
      <c r="G16" s="322">
        <v>0</v>
      </c>
      <c r="H16" s="323">
        <v>0</v>
      </c>
      <c r="I16" s="324">
        <v>4</v>
      </c>
      <c r="J16" s="41">
        <v>4</v>
      </c>
      <c r="K16" s="49">
        <v>0</v>
      </c>
      <c r="L16" s="42">
        <v>2585</v>
      </c>
      <c r="M16" s="72"/>
      <c r="N16" s="508">
        <f>J16-K16</f>
        <v>4</v>
      </c>
      <c r="O16" s="336">
        <f>SUMIF(beklenen!F:F,C16,beklenen!J:J)</f>
        <v>4</v>
      </c>
      <c r="P16" s="336">
        <f>SUMIF(Sayfa1!I:I,C16,Sayfa1!J:J)</f>
        <v>0</v>
      </c>
      <c r="Q16" s="336">
        <f>SUMIF(Sayfa1!L:L,C16,Sayfa1!M:M)</f>
        <v>36</v>
      </c>
      <c r="R16" s="425"/>
      <c r="S16" s="425"/>
      <c r="T16" s="425"/>
      <c r="U16" s="239"/>
    </row>
    <row r="17" spans="1:21" x14ac:dyDescent="0.35">
      <c r="A17" s="31" t="s">
        <v>12</v>
      </c>
      <c r="B17" s="247" t="s">
        <v>473</v>
      </c>
      <c r="C17" s="32">
        <v>256403</v>
      </c>
      <c r="D17" s="53" t="s">
        <v>18</v>
      </c>
      <c r="E17" s="37" t="s">
        <v>3999</v>
      </c>
      <c r="F17" s="321">
        <v>0</v>
      </c>
      <c r="G17" s="322">
        <v>0</v>
      </c>
      <c r="H17" s="323">
        <v>0</v>
      </c>
      <c r="I17" s="324">
        <v>3</v>
      </c>
      <c r="J17" s="61">
        <v>3</v>
      </c>
      <c r="K17" s="34">
        <v>2</v>
      </c>
      <c r="L17" s="54">
        <v>2575</v>
      </c>
      <c r="M17" s="72"/>
      <c r="N17" s="508"/>
      <c r="O17" s="336">
        <f>SUMIF(beklenen!F:F,C17,beklenen!J:J)</f>
        <v>14</v>
      </c>
      <c r="P17" s="336">
        <f>SUMIF(Sayfa1!I:I,C17,Sayfa1!J:J)</f>
        <v>0</v>
      </c>
      <c r="Q17" s="336">
        <f>SUMIF(Sayfa1!L:L,C17,Sayfa1!M:M)</f>
        <v>0</v>
      </c>
      <c r="R17" s="425"/>
      <c r="S17" s="425"/>
      <c r="T17" s="425"/>
      <c r="U17" s="239"/>
    </row>
    <row r="18" spans="1:21" x14ac:dyDescent="0.35">
      <c r="A18" s="31" t="s">
        <v>12</v>
      </c>
      <c r="B18" s="247" t="s">
        <v>474</v>
      </c>
      <c r="C18" s="32">
        <v>256418</v>
      </c>
      <c r="D18" s="53" t="s">
        <v>18</v>
      </c>
      <c r="E18" s="37" t="s">
        <v>809</v>
      </c>
      <c r="F18" s="321">
        <v>8</v>
      </c>
      <c r="G18" s="322">
        <v>0</v>
      </c>
      <c r="H18" s="323">
        <v>4</v>
      </c>
      <c r="I18" s="324">
        <v>6</v>
      </c>
      <c r="J18" s="61">
        <v>18</v>
      </c>
      <c r="K18" s="34">
        <v>0</v>
      </c>
      <c r="L18" s="54">
        <v>2800</v>
      </c>
      <c r="M18" s="72"/>
      <c r="N18" s="508"/>
      <c r="O18" s="336">
        <f>SUMIF(beklenen!F:F,C18,beklenen!J:J)</f>
        <v>0</v>
      </c>
      <c r="P18" s="336">
        <f>SUMIF(Sayfa1!I:I,C18,Sayfa1!J:J)</f>
        <v>0</v>
      </c>
      <c r="Q18" s="336">
        <f>SUMIF(Sayfa1!L:L,C18,Sayfa1!M:M)</f>
        <v>2</v>
      </c>
      <c r="R18" s="425"/>
      <c r="S18" s="425"/>
      <c r="T18" s="425"/>
      <c r="U18" s="239"/>
    </row>
    <row r="19" spans="1:21" x14ac:dyDescent="0.35">
      <c r="A19" s="31" t="s">
        <v>12</v>
      </c>
      <c r="B19" s="247" t="s">
        <v>473</v>
      </c>
      <c r="C19" s="37">
        <v>656447</v>
      </c>
      <c r="D19" s="53" t="s">
        <v>18</v>
      </c>
      <c r="E19" s="37" t="s">
        <v>681</v>
      </c>
      <c r="F19" s="321">
        <v>0</v>
      </c>
      <c r="G19" s="322">
        <v>0</v>
      </c>
      <c r="H19" s="323">
        <v>6</v>
      </c>
      <c r="I19" s="324">
        <v>7</v>
      </c>
      <c r="J19" s="61">
        <v>13</v>
      </c>
      <c r="K19" s="34">
        <v>0</v>
      </c>
      <c r="L19" s="54">
        <v>2825</v>
      </c>
      <c r="M19" s="72"/>
      <c r="N19" s="508">
        <f>J19-K19</f>
        <v>13</v>
      </c>
      <c r="O19" s="336">
        <f>SUMIF(beklenen!F:F,C19,beklenen!J:J)</f>
        <v>0</v>
      </c>
      <c r="P19" s="336">
        <f>SUMIF(Sayfa1!I:I,C19,Sayfa1!J:J)</f>
        <v>0</v>
      </c>
      <c r="Q19" s="336">
        <f>SUMIF(Sayfa1!L:L,C19,Sayfa1!M:M)</f>
        <v>52</v>
      </c>
      <c r="R19" s="425"/>
      <c r="S19" s="425"/>
      <c r="T19" s="425"/>
      <c r="U19" s="239"/>
    </row>
    <row r="20" spans="1:21" x14ac:dyDescent="0.35">
      <c r="A20" s="31" t="s">
        <v>12</v>
      </c>
      <c r="B20" s="247" t="s">
        <v>469</v>
      </c>
      <c r="C20" s="37">
        <v>256436</v>
      </c>
      <c r="D20" s="53" t="s">
        <v>18</v>
      </c>
      <c r="E20" s="37" t="s">
        <v>2849</v>
      </c>
      <c r="F20" s="321">
        <v>0</v>
      </c>
      <c r="G20" s="322">
        <v>0</v>
      </c>
      <c r="H20" s="323">
        <v>0</v>
      </c>
      <c r="I20" s="324">
        <v>2</v>
      </c>
      <c r="J20" s="61">
        <v>2</v>
      </c>
      <c r="K20" s="34">
        <v>2</v>
      </c>
      <c r="L20" s="54">
        <v>2790</v>
      </c>
      <c r="M20" s="72"/>
      <c r="N20" s="508"/>
      <c r="O20" s="336">
        <f>SUMIF(beklenen!F:F,C20,beklenen!J:J)</f>
        <v>6</v>
      </c>
      <c r="P20" s="336">
        <f>SUMIF(Sayfa1!I:I,C20,Sayfa1!J:J)</f>
        <v>0</v>
      </c>
      <c r="Q20" s="336">
        <f>SUMIF(Sayfa1!L:L,C20,Sayfa1!M:M)</f>
        <v>0</v>
      </c>
      <c r="R20" s="425"/>
      <c r="S20" s="425"/>
      <c r="T20" s="425"/>
      <c r="U20" s="239"/>
    </row>
    <row r="21" spans="1:21" x14ac:dyDescent="0.35">
      <c r="A21" s="31" t="s">
        <v>12</v>
      </c>
      <c r="B21" s="247" t="s">
        <v>469</v>
      </c>
      <c r="C21" s="32">
        <v>256433</v>
      </c>
      <c r="D21" s="55" t="s">
        <v>18</v>
      </c>
      <c r="E21" s="37" t="s">
        <v>677</v>
      </c>
      <c r="F21" s="321">
        <v>0</v>
      </c>
      <c r="G21" s="322">
        <v>0</v>
      </c>
      <c r="H21" s="323">
        <v>4</v>
      </c>
      <c r="I21" s="324">
        <v>0</v>
      </c>
      <c r="J21" s="61">
        <v>4</v>
      </c>
      <c r="K21" s="34">
        <v>4</v>
      </c>
      <c r="L21" s="54">
        <v>2795</v>
      </c>
      <c r="M21" s="72"/>
      <c r="N21" s="508">
        <f>J21-K21</f>
        <v>0</v>
      </c>
      <c r="O21" s="336">
        <f>SUMIF(beklenen!F:F,C21,beklenen!J:J)</f>
        <v>12</v>
      </c>
      <c r="P21" s="336">
        <f>SUMIF(Sayfa1!I:I,C21,Sayfa1!J:J)</f>
        <v>0</v>
      </c>
      <c r="Q21" s="336">
        <f>SUMIF(Sayfa1!L:L,C21,Sayfa1!M:M)</f>
        <v>94</v>
      </c>
      <c r="R21" s="425"/>
      <c r="S21" s="425"/>
      <c r="T21" s="425"/>
      <c r="U21" s="239"/>
    </row>
    <row r="22" spans="1:21" x14ac:dyDescent="0.35">
      <c r="A22" s="31" t="s">
        <v>12</v>
      </c>
      <c r="B22" s="247" t="s">
        <v>469</v>
      </c>
      <c r="C22" s="32">
        <v>256427</v>
      </c>
      <c r="D22" s="56" t="s">
        <v>18</v>
      </c>
      <c r="E22" s="37" t="s">
        <v>679</v>
      </c>
      <c r="F22" s="321">
        <v>0</v>
      </c>
      <c r="G22" s="322">
        <v>0</v>
      </c>
      <c r="H22" s="323">
        <v>1</v>
      </c>
      <c r="I22" s="324">
        <v>4</v>
      </c>
      <c r="J22" s="61">
        <v>5</v>
      </c>
      <c r="K22" s="34">
        <v>4</v>
      </c>
      <c r="L22" s="54">
        <v>2740</v>
      </c>
      <c r="M22" s="72"/>
      <c r="N22" s="508">
        <f>J22-K22</f>
        <v>1</v>
      </c>
      <c r="O22" s="336">
        <f>SUMIF(beklenen!F:F,C22,beklenen!J:J)</f>
        <v>0</v>
      </c>
      <c r="P22" s="336">
        <f>SUMIF(Sayfa1!I:I,C22,Sayfa1!J:J)</f>
        <v>0</v>
      </c>
      <c r="Q22" s="336">
        <f>SUMIF(Sayfa1!L:L,C22,Sayfa1!M:M)</f>
        <v>152</v>
      </c>
      <c r="R22" s="425"/>
      <c r="S22" s="425"/>
      <c r="T22" s="425"/>
      <c r="U22" s="239"/>
    </row>
    <row r="23" spans="1:21" x14ac:dyDescent="0.35">
      <c r="A23" s="31" t="s">
        <v>12</v>
      </c>
      <c r="B23" s="247" t="s">
        <v>474</v>
      </c>
      <c r="C23" s="32">
        <v>256434</v>
      </c>
      <c r="D23" s="53" t="s">
        <v>18</v>
      </c>
      <c r="E23" s="37" t="s">
        <v>678</v>
      </c>
      <c r="F23" s="321">
        <v>0</v>
      </c>
      <c r="G23" s="322">
        <v>0</v>
      </c>
      <c r="H23" s="323">
        <v>0</v>
      </c>
      <c r="I23" s="324">
        <v>2</v>
      </c>
      <c r="J23" s="61">
        <v>2</v>
      </c>
      <c r="K23" s="34">
        <v>0</v>
      </c>
      <c r="L23" s="54">
        <v>2740</v>
      </c>
      <c r="M23" s="72"/>
      <c r="N23" s="508">
        <f>J23-K23</f>
        <v>2</v>
      </c>
      <c r="O23" s="336">
        <f>SUMIF(beklenen!F:F,C23,beklenen!J:J)</f>
        <v>0</v>
      </c>
      <c r="P23" s="336">
        <f>SUMIF(Sayfa1!I:I,C23,Sayfa1!J:J)</f>
        <v>0</v>
      </c>
      <c r="Q23" s="336">
        <f>SUMIF(Sayfa1!L:L,C23,Sayfa1!M:M)</f>
        <v>55</v>
      </c>
      <c r="R23" s="425"/>
      <c r="S23" s="425"/>
      <c r="T23" s="425"/>
      <c r="U23" s="239"/>
    </row>
    <row r="24" spans="1:21" x14ac:dyDescent="0.35">
      <c r="A24" s="31" t="s">
        <v>12</v>
      </c>
      <c r="B24" s="247" t="s">
        <v>469</v>
      </c>
      <c r="C24" s="37">
        <v>256428</v>
      </c>
      <c r="D24" s="56" t="s">
        <v>18</v>
      </c>
      <c r="E24" s="37" t="s">
        <v>680</v>
      </c>
      <c r="F24" s="321">
        <v>0</v>
      </c>
      <c r="G24" s="322">
        <v>0</v>
      </c>
      <c r="H24" s="323">
        <v>0</v>
      </c>
      <c r="I24" s="324">
        <v>8</v>
      </c>
      <c r="J24" s="61">
        <v>8</v>
      </c>
      <c r="K24" s="34">
        <v>12</v>
      </c>
      <c r="L24" s="54">
        <v>3010</v>
      </c>
      <c r="M24" s="72"/>
      <c r="N24" s="508">
        <f>J24-K24</f>
        <v>-4</v>
      </c>
      <c r="O24" s="336">
        <f>SUMIF(beklenen!F:F,C24,beklenen!J:J)</f>
        <v>0</v>
      </c>
      <c r="P24" s="336">
        <f>SUMIF(Sayfa1!I:I,C24,Sayfa1!J:J)</f>
        <v>0</v>
      </c>
      <c r="Q24" s="336">
        <f>SUMIF(Sayfa1!L:L,C24,Sayfa1!M:M)</f>
        <v>102</v>
      </c>
      <c r="R24" s="425"/>
      <c r="S24" s="425"/>
      <c r="T24" s="425"/>
      <c r="U24" s="239"/>
    </row>
    <row r="25" spans="1:21" x14ac:dyDescent="0.35">
      <c r="A25" s="31" t="s">
        <v>12</v>
      </c>
      <c r="B25" s="247" t="s">
        <v>469</v>
      </c>
      <c r="C25" s="37">
        <v>256438</v>
      </c>
      <c r="D25" s="56" t="s">
        <v>18</v>
      </c>
      <c r="E25" s="37" t="s">
        <v>1571</v>
      </c>
      <c r="F25" s="321">
        <v>0</v>
      </c>
      <c r="G25" s="322">
        <v>0</v>
      </c>
      <c r="H25" s="323">
        <v>12</v>
      </c>
      <c r="I25" s="324">
        <v>0</v>
      </c>
      <c r="J25" s="61">
        <v>12</v>
      </c>
      <c r="K25" s="34">
        <v>0</v>
      </c>
      <c r="L25" s="54">
        <v>3010</v>
      </c>
      <c r="M25" s="72"/>
      <c r="N25" s="508"/>
      <c r="O25" s="336">
        <f>SUMIF(beklenen!F:F,C25,beklenen!J:J)</f>
        <v>10</v>
      </c>
      <c r="P25" s="336">
        <f>SUMIF(Sayfa1!I:I,C25,Sayfa1!J:J)</f>
        <v>0</v>
      </c>
      <c r="Q25" s="336">
        <f>SUMIF(Sayfa1!L:L,C25,Sayfa1!M:M)</f>
        <v>0</v>
      </c>
      <c r="R25" s="425"/>
      <c r="S25" s="425"/>
      <c r="T25" s="425"/>
      <c r="U25" s="239"/>
    </row>
    <row r="26" spans="1:21" x14ac:dyDescent="0.35">
      <c r="A26" s="31" t="s">
        <v>12</v>
      </c>
      <c r="B26" s="247" t="s">
        <v>798</v>
      </c>
      <c r="C26" s="37" t="s">
        <v>3358</v>
      </c>
      <c r="D26" s="56" t="s">
        <v>18</v>
      </c>
      <c r="E26" s="37" t="s">
        <v>3359</v>
      </c>
      <c r="F26" s="321">
        <v>0</v>
      </c>
      <c r="G26" s="322">
        <v>0</v>
      </c>
      <c r="H26" s="323">
        <v>0</v>
      </c>
      <c r="I26" s="324">
        <v>0</v>
      </c>
      <c r="J26" s="61">
        <v>0</v>
      </c>
      <c r="K26" s="34">
        <v>0</v>
      </c>
      <c r="L26" s="54">
        <v>1960</v>
      </c>
      <c r="M26" s="72"/>
      <c r="N26" s="508"/>
      <c r="O26" s="336">
        <f>SUMIF(beklenen!F:F,C26,beklenen!J:J)</f>
        <v>0</v>
      </c>
      <c r="P26" s="336">
        <f>SUMIF(Sayfa1!I:I,C26,Sayfa1!J:J)</f>
        <v>0</v>
      </c>
      <c r="Q26" s="336">
        <f>SUMIF(Sayfa1!L:L,C26,Sayfa1!M:M)</f>
        <v>0</v>
      </c>
      <c r="R26" s="425"/>
      <c r="S26" s="425"/>
      <c r="T26" s="425"/>
      <c r="U26" s="239"/>
    </row>
    <row r="27" spans="1:21" x14ac:dyDescent="0.35">
      <c r="A27" s="31" t="s">
        <v>12</v>
      </c>
      <c r="B27" s="247" t="s">
        <v>798</v>
      </c>
      <c r="C27" s="37" t="s">
        <v>3360</v>
      </c>
      <c r="D27" s="53" t="s">
        <v>18</v>
      </c>
      <c r="E27" s="37" t="s">
        <v>3361</v>
      </c>
      <c r="F27" s="321">
        <v>0</v>
      </c>
      <c r="G27" s="322">
        <v>0</v>
      </c>
      <c r="H27" s="323">
        <v>0</v>
      </c>
      <c r="I27" s="324">
        <v>0</v>
      </c>
      <c r="J27" s="61">
        <v>0</v>
      </c>
      <c r="K27" s="34">
        <v>0</v>
      </c>
      <c r="L27" s="54">
        <v>2130</v>
      </c>
      <c r="M27" s="72"/>
      <c r="N27" s="508"/>
      <c r="O27" s="336">
        <f>SUMIF(beklenen!F:F,C27,beklenen!J:J)</f>
        <v>0</v>
      </c>
      <c r="P27" s="336">
        <f>SUMIF(Sayfa1!I:I,C27,Sayfa1!J:J)</f>
        <v>0</v>
      </c>
      <c r="Q27" s="336">
        <f>SUMIF(Sayfa1!L:L,C27,Sayfa1!M:M)</f>
        <v>0</v>
      </c>
      <c r="R27" s="425"/>
      <c r="S27" s="425"/>
      <c r="T27" s="425"/>
      <c r="U27" s="239"/>
    </row>
    <row r="28" spans="1:21" x14ac:dyDescent="0.35">
      <c r="A28" s="31" t="s">
        <v>12</v>
      </c>
      <c r="B28" s="247" t="s">
        <v>798</v>
      </c>
      <c r="C28" s="37" t="s">
        <v>3362</v>
      </c>
      <c r="D28" s="56" t="s">
        <v>18</v>
      </c>
      <c r="E28" s="37" t="s">
        <v>3363</v>
      </c>
      <c r="F28" s="321">
        <v>0</v>
      </c>
      <c r="G28" s="322">
        <v>0</v>
      </c>
      <c r="H28" s="323">
        <v>2</v>
      </c>
      <c r="I28" s="324">
        <v>0</v>
      </c>
      <c r="J28" s="61">
        <v>2</v>
      </c>
      <c r="K28" s="34">
        <v>0</v>
      </c>
      <c r="L28" s="54">
        <v>2070</v>
      </c>
      <c r="M28" s="72"/>
      <c r="N28" s="508"/>
      <c r="O28" s="336">
        <f>SUMIF(beklenen!F:F,C28,beklenen!J:J)</f>
        <v>0</v>
      </c>
      <c r="P28" s="336">
        <f>SUMIF(Sayfa1!I:I,C28,Sayfa1!J:J)</f>
        <v>0</v>
      </c>
      <c r="Q28" s="336">
        <f>SUMIF(Sayfa1!L:L,C28,Sayfa1!M:M)</f>
        <v>0</v>
      </c>
      <c r="R28" s="425"/>
      <c r="S28" s="425"/>
      <c r="T28" s="425"/>
      <c r="U28" s="239"/>
    </row>
    <row r="29" spans="1:21" x14ac:dyDescent="0.35">
      <c r="A29" s="31" t="s">
        <v>12</v>
      </c>
      <c r="B29" s="247" t="s">
        <v>798</v>
      </c>
      <c r="C29" s="37" t="s">
        <v>3364</v>
      </c>
      <c r="D29" s="56" t="s">
        <v>18</v>
      </c>
      <c r="E29" s="37" t="s">
        <v>3365</v>
      </c>
      <c r="F29" s="321">
        <v>0</v>
      </c>
      <c r="G29" s="322">
        <v>0</v>
      </c>
      <c r="H29" s="323">
        <v>0</v>
      </c>
      <c r="I29" s="324">
        <v>0</v>
      </c>
      <c r="J29" s="61">
        <v>0</v>
      </c>
      <c r="K29" s="34">
        <v>0</v>
      </c>
      <c r="L29" s="54">
        <v>2210</v>
      </c>
      <c r="M29" s="72"/>
      <c r="N29" s="508"/>
      <c r="O29" s="336">
        <f>SUMIF(beklenen!F:F,C29,beklenen!J:J)</f>
        <v>0</v>
      </c>
      <c r="P29" s="336">
        <f>SUMIF(Sayfa1!I:I,C29,Sayfa1!J:J)</f>
        <v>0</v>
      </c>
      <c r="Q29" s="336">
        <f>SUMIF(Sayfa1!L:L,C29,Sayfa1!M:M)</f>
        <v>0</v>
      </c>
      <c r="R29" s="425"/>
      <c r="S29" s="425"/>
      <c r="T29" s="425"/>
      <c r="U29" s="239"/>
    </row>
    <row r="30" spans="1:21" x14ac:dyDescent="0.35">
      <c r="A30" s="31" t="s">
        <v>12</v>
      </c>
      <c r="B30" s="247" t="s">
        <v>474</v>
      </c>
      <c r="C30" s="39">
        <v>256522</v>
      </c>
      <c r="D30" s="47" t="s">
        <v>19</v>
      </c>
      <c r="E30" s="245" t="s">
        <v>809</v>
      </c>
      <c r="F30" s="321">
        <v>11</v>
      </c>
      <c r="G30" s="322">
        <v>0</v>
      </c>
      <c r="H30" s="323">
        <v>5</v>
      </c>
      <c r="I30" s="324">
        <v>10</v>
      </c>
      <c r="J30" s="41">
        <v>26</v>
      </c>
      <c r="K30" s="49">
        <v>1</v>
      </c>
      <c r="L30" s="42">
        <v>3405</v>
      </c>
      <c r="M30" s="72"/>
      <c r="N30" s="508">
        <f>J30-K30</f>
        <v>25</v>
      </c>
      <c r="O30" s="336">
        <f>SUMIF(beklenen!F:F,C30,beklenen!J:J)</f>
        <v>0</v>
      </c>
      <c r="P30" s="336">
        <f>SUMIF(Sayfa1!I:I,C30,Sayfa1!J:J)</f>
        <v>0</v>
      </c>
      <c r="Q30" s="336">
        <f>SUMIF(Sayfa1!L:L,C30,Sayfa1!M:M)</f>
        <v>112</v>
      </c>
      <c r="R30" s="425"/>
      <c r="S30" s="425"/>
      <c r="T30" s="425"/>
      <c r="U30" s="239"/>
    </row>
    <row r="31" spans="1:21" x14ac:dyDescent="0.35">
      <c r="A31" s="31" t="s">
        <v>12</v>
      </c>
      <c r="B31" s="247" t="s">
        <v>474</v>
      </c>
      <c r="C31" s="245">
        <v>256534</v>
      </c>
      <c r="D31" s="246" t="s">
        <v>19</v>
      </c>
      <c r="E31" s="245" t="s">
        <v>1264</v>
      </c>
      <c r="F31" s="321">
        <v>0</v>
      </c>
      <c r="G31" s="322">
        <v>0</v>
      </c>
      <c r="H31" s="323">
        <v>5</v>
      </c>
      <c r="I31" s="324">
        <v>4</v>
      </c>
      <c r="J31" s="41">
        <v>9</v>
      </c>
      <c r="K31" s="49">
        <v>0</v>
      </c>
      <c r="L31" s="42">
        <v>3470</v>
      </c>
      <c r="M31" s="72"/>
      <c r="N31" s="508">
        <f>J31-K31</f>
        <v>9</v>
      </c>
      <c r="O31" s="336">
        <f>SUMIF(beklenen!F:F,C31,beklenen!J:J)</f>
        <v>0</v>
      </c>
      <c r="P31" s="336">
        <f>SUMIF(Sayfa1!I:I,C31,Sayfa1!J:J)</f>
        <v>0</v>
      </c>
      <c r="Q31" s="336">
        <f>SUMIF(Sayfa1!L:L,C31,Sayfa1!M:M)</f>
        <v>19</v>
      </c>
      <c r="R31" s="425"/>
      <c r="S31" s="425"/>
      <c r="T31" s="425"/>
      <c r="U31" s="239"/>
    </row>
    <row r="32" spans="1:21" x14ac:dyDescent="0.35">
      <c r="A32" s="31" t="s">
        <v>12</v>
      </c>
      <c r="B32" s="247" t="s">
        <v>1266</v>
      </c>
      <c r="C32" s="245">
        <v>356337</v>
      </c>
      <c r="D32" s="246" t="s">
        <v>19</v>
      </c>
      <c r="E32" s="245" t="s">
        <v>2283</v>
      </c>
      <c r="F32" s="321">
        <v>0</v>
      </c>
      <c r="G32" s="322">
        <v>0</v>
      </c>
      <c r="H32" s="323">
        <v>4</v>
      </c>
      <c r="I32" s="324">
        <v>6</v>
      </c>
      <c r="J32" s="41">
        <v>10</v>
      </c>
      <c r="K32" s="49">
        <v>0</v>
      </c>
      <c r="L32" s="42">
        <v>2410</v>
      </c>
      <c r="M32" s="72"/>
      <c r="N32" s="508"/>
      <c r="O32" s="336">
        <f>SUMIF(beklenen!F:F,C32,beklenen!J:J)</f>
        <v>0</v>
      </c>
      <c r="P32" s="336">
        <f>SUMIF(Sayfa1!I:I,C32,Sayfa1!J:J)</f>
        <v>0</v>
      </c>
      <c r="Q32" s="336">
        <f>SUMIF(Sayfa1!L:L,C32,Sayfa1!M:M)</f>
        <v>8</v>
      </c>
      <c r="R32" s="425"/>
      <c r="S32" s="425"/>
      <c r="T32" s="425"/>
      <c r="U32" s="239"/>
    </row>
    <row r="33" spans="1:21" x14ac:dyDescent="0.35">
      <c r="A33" s="31" t="s">
        <v>12</v>
      </c>
      <c r="B33" s="247" t="s">
        <v>471</v>
      </c>
      <c r="C33" s="245">
        <v>256529</v>
      </c>
      <c r="D33" s="246" t="s">
        <v>19</v>
      </c>
      <c r="E33" s="245" t="s">
        <v>1571</v>
      </c>
      <c r="F33" s="321">
        <v>0</v>
      </c>
      <c r="G33" s="322">
        <v>0</v>
      </c>
      <c r="H33" s="323">
        <v>7</v>
      </c>
      <c r="I33" s="324">
        <v>5</v>
      </c>
      <c r="J33" s="41">
        <v>12</v>
      </c>
      <c r="K33" s="49">
        <v>0</v>
      </c>
      <c r="L33" s="42">
        <v>3520</v>
      </c>
      <c r="M33" s="72"/>
      <c r="N33" s="508"/>
      <c r="O33" s="336">
        <f>SUMIF(beklenen!F:F,C33,beklenen!J:J)</f>
        <v>0</v>
      </c>
      <c r="P33" s="336">
        <f>SUMIF(Sayfa1!I:I,C33,Sayfa1!J:J)</f>
        <v>11</v>
      </c>
      <c r="Q33" s="336">
        <f>SUMIF(Sayfa1!L:L,C33,Sayfa1!M:M)</f>
        <v>4</v>
      </c>
      <c r="R33" s="425"/>
      <c r="S33" s="425"/>
      <c r="T33" s="425"/>
      <c r="U33" s="239"/>
    </row>
    <row r="34" spans="1:21" x14ac:dyDescent="0.35">
      <c r="A34" s="31" t="s">
        <v>12</v>
      </c>
      <c r="B34" s="247" t="s">
        <v>471</v>
      </c>
      <c r="C34" s="39">
        <v>256523</v>
      </c>
      <c r="D34" s="58" t="s">
        <v>19</v>
      </c>
      <c r="E34" s="245" t="s">
        <v>825</v>
      </c>
      <c r="F34" s="321">
        <v>0</v>
      </c>
      <c r="G34" s="322">
        <v>0</v>
      </c>
      <c r="H34" s="323">
        <v>8</v>
      </c>
      <c r="I34" s="324">
        <v>22</v>
      </c>
      <c r="J34" s="41">
        <v>30</v>
      </c>
      <c r="K34" s="49">
        <v>6</v>
      </c>
      <c r="L34" s="42">
        <v>3680</v>
      </c>
      <c r="M34" s="72"/>
      <c r="N34" s="508">
        <f>J34-K34</f>
        <v>24</v>
      </c>
      <c r="O34" s="336">
        <f>SUMIF(beklenen!F:F,C34,beklenen!J:J)</f>
        <v>0</v>
      </c>
      <c r="P34" s="336">
        <f>SUMIF(Sayfa1!I:I,C34,Sayfa1!J:J)</f>
        <v>0</v>
      </c>
      <c r="Q34" s="336">
        <f>SUMIF(Sayfa1!L:L,C34,Sayfa1!M:M)</f>
        <v>206</v>
      </c>
      <c r="R34" s="425"/>
      <c r="S34" s="425"/>
      <c r="T34" s="425"/>
      <c r="U34" s="239"/>
    </row>
    <row r="35" spans="1:21" x14ac:dyDescent="0.35">
      <c r="A35" s="31" t="s">
        <v>12</v>
      </c>
      <c r="B35" s="247" t="s">
        <v>471</v>
      </c>
      <c r="C35" s="245">
        <v>256528</v>
      </c>
      <c r="D35" s="246" t="s">
        <v>19</v>
      </c>
      <c r="E35" s="245" t="s">
        <v>680</v>
      </c>
      <c r="F35" s="321">
        <v>0</v>
      </c>
      <c r="G35" s="322">
        <v>0</v>
      </c>
      <c r="H35" s="323">
        <v>4</v>
      </c>
      <c r="I35" s="324">
        <v>0</v>
      </c>
      <c r="J35" s="41">
        <v>4</v>
      </c>
      <c r="K35" s="49">
        <v>0</v>
      </c>
      <c r="L35" s="42">
        <v>3520</v>
      </c>
      <c r="M35" s="72"/>
      <c r="N35" s="508">
        <f>J35-K35</f>
        <v>4</v>
      </c>
      <c r="O35" s="336">
        <f>SUMIF(beklenen!F:F,C35,beklenen!J:J)</f>
        <v>0</v>
      </c>
      <c r="P35" s="336">
        <f>SUMIF(Sayfa1!I:I,C35,Sayfa1!J:J)</f>
        <v>0</v>
      </c>
      <c r="Q35" s="336">
        <f>SUMIF(Sayfa1!L:L,C35,Sayfa1!M:M)</f>
        <v>50</v>
      </c>
      <c r="R35" s="425"/>
      <c r="S35" s="425"/>
      <c r="T35" s="425"/>
      <c r="U35" s="239"/>
    </row>
    <row r="36" spans="1:21" x14ac:dyDescent="0.35">
      <c r="A36" s="31" t="s">
        <v>12</v>
      </c>
      <c r="B36" s="247" t="s">
        <v>1266</v>
      </c>
      <c r="C36" s="245">
        <v>356335</v>
      </c>
      <c r="D36" s="246" t="s">
        <v>19</v>
      </c>
      <c r="E36" s="245" t="s">
        <v>2284</v>
      </c>
      <c r="F36" s="321">
        <v>0</v>
      </c>
      <c r="G36" s="322">
        <v>0</v>
      </c>
      <c r="H36" s="323">
        <v>4</v>
      </c>
      <c r="I36" s="324">
        <v>8</v>
      </c>
      <c r="J36" s="41">
        <v>12</v>
      </c>
      <c r="K36" s="49">
        <v>0</v>
      </c>
      <c r="L36" s="42">
        <v>2575</v>
      </c>
      <c r="M36" s="72"/>
      <c r="N36" s="508"/>
      <c r="O36" s="336">
        <f>SUMIF(beklenen!F:F,C36,beklenen!J:J)</f>
        <v>0</v>
      </c>
      <c r="P36" s="336">
        <f>SUMIF(Sayfa1!I:I,C36,Sayfa1!J:J)</f>
        <v>0</v>
      </c>
      <c r="Q36" s="336">
        <f>SUMIF(Sayfa1!L:L,C36,Sayfa1!M:M)</f>
        <v>6</v>
      </c>
      <c r="R36" s="425"/>
      <c r="S36" s="425"/>
      <c r="T36" s="425"/>
      <c r="U36" s="239"/>
    </row>
    <row r="37" spans="1:21" x14ac:dyDescent="0.35">
      <c r="A37" s="31" t="s">
        <v>12</v>
      </c>
      <c r="B37" s="247" t="s">
        <v>469</v>
      </c>
      <c r="C37" s="37">
        <v>556029</v>
      </c>
      <c r="D37" s="314" t="s">
        <v>354</v>
      </c>
      <c r="E37" s="60" t="s">
        <v>1457</v>
      </c>
      <c r="F37" s="321">
        <v>0</v>
      </c>
      <c r="G37" s="322">
        <v>0</v>
      </c>
      <c r="H37" s="323">
        <v>4</v>
      </c>
      <c r="I37" s="324">
        <v>8</v>
      </c>
      <c r="J37" s="61">
        <v>12</v>
      </c>
      <c r="K37" s="513">
        <v>0</v>
      </c>
      <c r="L37" s="36">
        <v>3535</v>
      </c>
      <c r="M37" s="72"/>
      <c r="N37" s="508">
        <f>J37-K37</f>
        <v>12</v>
      </c>
      <c r="O37" s="336">
        <f>SUMIF(beklenen!F:F,C37,beklenen!J:J)</f>
        <v>0</v>
      </c>
      <c r="P37" s="336">
        <f>SUMIF(Sayfa1!I:I,C37,Sayfa1!J:J)</f>
        <v>0</v>
      </c>
      <c r="Q37" s="336">
        <f>SUMIF(Sayfa1!L:L,C37,Sayfa1!M:M)</f>
        <v>63</v>
      </c>
      <c r="R37" s="425"/>
      <c r="S37" s="425"/>
      <c r="T37" s="425"/>
      <c r="U37" s="239"/>
    </row>
    <row r="38" spans="1:21" x14ac:dyDescent="0.35">
      <c r="A38" s="31" t="s">
        <v>12</v>
      </c>
      <c r="B38" s="247" t="s">
        <v>798</v>
      </c>
      <c r="C38" s="37" t="s">
        <v>2640</v>
      </c>
      <c r="D38" s="242" t="s">
        <v>354</v>
      </c>
      <c r="E38" s="60" t="s">
        <v>2641</v>
      </c>
      <c r="F38" s="321">
        <v>0</v>
      </c>
      <c r="G38" s="322">
        <v>0</v>
      </c>
      <c r="H38" s="323">
        <v>0</v>
      </c>
      <c r="I38" s="324">
        <v>4</v>
      </c>
      <c r="J38" s="61">
        <v>4</v>
      </c>
      <c r="K38" s="513">
        <v>0</v>
      </c>
      <c r="L38" s="36">
        <v>2250</v>
      </c>
      <c r="M38" s="72"/>
      <c r="N38" s="508"/>
      <c r="O38" s="336">
        <f>SUMIF(beklenen!F:F,C38,beklenen!J:J)</f>
        <v>0</v>
      </c>
      <c r="P38" s="336">
        <f>SUMIF(Sayfa1!I:I,C38,Sayfa1!J:J)</f>
        <v>0</v>
      </c>
      <c r="Q38" s="336">
        <f>SUMIF(Sayfa1!L:L,C38,Sayfa1!M:M)</f>
        <v>0</v>
      </c>
      <c r="R38" s="425"/>
      <c r="S38" s="425"/>
      <c r="T38" s="425"/>
      <c r="U38" s="239"/>
    </row>
    <row r="39" spans="1:21" x14ac:dyDescent="0.35">
      <c r="A39" s="31" t="s">
        <v>12</v>
      </c>
      <c r="B39" s="247" t="s">
        <v>473</v>
      </c>
      <c r="C39" s="39">
        <v>256614</v>
      </c>
      <c r="D39" s="73" t="s">
        <v>20</v>
      </c>
      <c r="E39" s="245" t="s">
        <v>682</v>
      </c>
      <c r="F39" s="321">
        <v>7</v>
      </c>
      <c r="G39" s="322">
        <v>0</v>
      </c>
      <c r="H39" s="323">
        <v>7</v>
      </c>
      <c r="I39" s="324">
        <v>8</v>
      </c>
      <c r="J39" s="41">
        <v>22</v>
      </c>
      <c r="K39" s="49">
        <v>0</v>
      </c>
      <c r="L39" s="42">
        <v>2990</v>
      </c>
      <c r="M39" s="72"/>
      <c r="N39" s="508">
        <f>J39-K39</f>
        <v>22</v>
      </c>
      <c r="O39" s="336">
        <f>SUMIF(beklenen!F:F,C39,beklenen!J:J)</f>
        <v>0</v>
      </c>
      <c r="P39" s="336">
        <f>SUMIF(Sayfa1!I:I,C39,Sayfa1!J:J)</f>
        <v>0</v>
      </c>
      <c r="Q39" s="336">
        <f>SUMIF(Sayfa1!L:L,C39,Sayfa1!M:M)</f>
        <v>377</v>
      </c>
      <c r="R39" s="425"/>
      <c r="S39" s="425"/>
      <c r="T39" s="425"/>
      <c r="U39" s="239"/>
    </row>
    <row r="40" spans="1:21" x14ac:dyDescent="0.35">
      <c r="A40" s="31" t="s">
        <v>12</v>
      </c>
      <c r="B40" s="247" t="s">
        <v>473</v>
      </c>
      <c r="C40" s="39">
        <v>256613</v>
      </c>
      <c r="D40" s="246" t="s">
        <v>20</v>
      </c>
      <c r="E40" s="245" t="s">
        <v>2398</v>
      </c>
      <c r="F40" s="321">
        <v>0</v>
      </c>
      <c r="G40" s="322">
        <v>0</v>
      </c>
      <c r="H40" s="323">
        <v>6</v>
      </c>
      <c r="I40" s="324">
        <v>6</v>
      </c>
      <c r="J40" s="41">
        <v>12</v>
      </c>
      <c r="K40" s="49">
        <v>0</v>
      </c>
      <c r="L40" s="42">
        <v>2900</v>
      </c>
      <c r="M40" s="72"/>
      <c r="N40" s="508"/>
      <c r="O40" s="336">
        <f>SUMIF(beklenen!F:F,C40,beklenen!J:J)</f>
        <v>0</v>
      </c>
      <c r="P40" s="336">
        <f>SUMIF(Sayfa1!I:I,C40,Sayfa1!J:J)</f>
        <v>0</v>
      </c>
      <c r="Q40" s="336">
        <f>SUMIF(Sayfa1!L:L,C40,Sayfa1!M:M)</f>
        <v>20</v>
      </c>
      <c r="R40" s="425"/>
      <c r="S40" s="425"/>
      <c r="T40" s="425"/>
      <c r="U40" s="239"/>
    </row>
    <row r="41" spans="1:21" x14ac:dyDescent="0.35">
      <c r="A41" s="31" t="s">
        <v>12</v>
      </c>
      <c r="B41" s="247" t="s">
        <v>473</v>
      </c>
      <c r="C41" s="245">
        <v>656647</v>
      </c>
      <c r="D41" s="246" t="s">
        <v>20</v>
      </c>
      <c r="E41" s="245" t="s">
        <v>686</v>
      </c>
      <c r="F41" s="321">
        <v>3</v>
      </c>
      <c r="G41" s="322">
        <v>0</v>
      </c>
      <c r="H41" s="323">
        <v>6</v>
      </c>
      <c r="I41" s="324">
        <v>4</v>
      </c>
      <c r="J41" s="41">
        <v>13</v>
      </c>
      <c r="K41" s="49">
        <v>0</v>
      </c>
      <c r="L41" s="42">
        <v>3160</v>
      </c>
      <c r="M41" s="72"/>
      <c r="N41" s="508">
        <f>J41-K41</f>
        <v>13</v>
      </c>
      <c r="O41" s="336">
        <f>SUMIF(beklenen!F:F,C41,beklenen!J:J)</f>
        <v>0</v>
      </c>
      <c r="P41" s="336">
        <f>SUMIF(Sayfa1!I:I,C41,Sayfa1!J:J)</f>
        <v>0</v>
      </c>
      <c r="Q41" s="336">
        <f>SUMIF(Sayfa1!L:L,C41,Sayfa1!M:M)</f>
        <v>80</v>
      </c>
      <c r="R41" s="425"/>
      <c r="S41" s="425"/>
      <c r="T41" s="425"/>
      <c r="U41" s="239"/>
    </row>
    <row r="42" spans="1:21" x14ac:dyDescent="0.35">
      <c r="A42" s="31" t="s">
        <v>12</v>
      </c>
      <c r="B42" s="247" t="s">
        <v>473</v>
      </c>
      <c r="C42" s="245">
        <v>656654</v>
      </c>
      <c r="D42" s="246" t="s">
        <v>20</v>
      </c>
      <c r="E42" s="245" t="s">
        <v>687</v>
      </c>
      <c r="F42" s="321">
        <v>6</v>
      </c>
      <c r="G42" s="322">
        <v>0</v>
      </c>
      <c r="H42" s="323">
        <v>8</v>
      </c>
      <c r="I42" s="324">
        <v>14</v>
      </c>
      <c r="J42" s="41">
        <v>28</v>
      </c>
      <c r="K42" s="49">
        <v>4</v>
      </c>
      <c r="L42" s="42">
        <v>3055</v>
      </c>
      <c r="M42" s="72"/>
      <c r="N42" s="508">
        <f>J42-K42</f>
        <v>24</v>
      </c>
      <c r="O42" s="336">
        <f>SUMIF(beklenen!F:F,C42,beklenen!J:J)</f>
        <v>0</v>
      </c>
      <c r="P42" s="336">
        <f>SUMIF(Sayfa1!I:I,C42,Sayfa1!J:J)</f>
        <v>0</v>
      </c>
      <c r="Q42" s="336">
        <f>SUMIF(Sayfa1!L:L,C42,Sayfa1!M:M)</f>
        <v>120</v>
      </c>
      <c r="R42" s="425"/>
      <c r="S42" s="425"/>
      <c r="T42" s="425"/>
      <c r="U42" s="239"/>
    </row>
    <row r="43" spans="1:21" x14ac:dyDescent="0.35">
      <c r="A43" s="31" t="s">
        <v>12</v>
      </c>
      <c r="B43" s="247" t="s">
        <v>1266</v>
      </c>
      <c r="C43" s="245">
        <v>356005</v>
      </c>
      <c r="D43" s="246" t="s">
        <v>20</v>
      </c>
      <c r="E43" s="48" t="s">
        <v>1294</v>
      </c>
      <c r="F43" s="321">
        <v>0</v>
      </c>
      <c r="G43" s="322">
        <v>0</v>
      </c>
      <c r="H43" s="323">
        <v>1</v>
      </c>
      <c r="I43" s="324">
        <v>0</v>
      </c>
      <c r="J43" s="41">
        <v>1</v>
      </c>
      <c r="K43" s="49">
        <v>0</v>
      </c>
      <c r="L43" s="42">
        <v>1905</v>
      </c>
      <c r="M43" s="72"/>
      <c r="N43" s="508">
        <f>J43-K43</f>
        <v>1</v>
      </c>
      <c r="O43" s="336">
        <f>SUMIF(beklenen!F:F,C43,beklenen!J:J)</f>
        <v>0</v>
      </c>
      <c r="P43" s="336">
        <f>SUMIF(Sayfa1!I:I,C43,Sayfa1!J:J)</f>
        <v>0</v>
      </c>
      <c r="Q43" s="336">
        <f>SUMIF(Sayfa1!L:L,C43,Sayfa1!M:M)</f>
        <v>33</v>
      </c>
      <c r="R43" s="425"/>
      <c r="S43" s="425"/>
      <c r="T43" s="425"/>
      <c r="U43" s="239"/>
    </row>
    <row r="44" spans="1:21" x14ac:dyDescent="0.35">
      <c r="A44" s="31" t="s">
        <v>12</v>
      </c>
      <c r="B44" s="247" t="s">
        <v>1266</v>
      </c>
      <c r="C44" s="245" t="s">
        <v>2831</v>
      </c>
      <c r="D44" s="246" t="s">
        <v>20</v>
      </c>
      <c r="E44" s="245" t="s">
        <v>2832</v>
      </c>
      <c r="F44" s="321">
        <v>0</v>
      </c>
      <c r="G44" s="322">
        <v>0</v>
      </c>
      <c r="H44" s="323">
        <v>2</v>
      </c>
      <c r="I44" s="324">
        <v>4</v>
      </c>
      <c r="J44" s="41">
        <v>6</v>
      </c>
      <c r="K44" s="49">
        <v>0</v>
      </c>
      <c r="L44" s="42">
        <v>1905</v>
      </c>
      <c r="M44" s="72"/>
      <c r="N44" s="508"/>
      <c r="O44" s="336">
        <f>SUMIF(beklenen!F:F,C44,beklenen!J:J)</f>
        <v>0</v>
      </c>
      <c r="P44" s="336">
        <f>SUMIF(Sayfa1!I:I,C44,Sayfa1!J:J)</f>
        <v>0</v>
      </c>
      <c r="Q44" s="336">
        <f>SUMIF(Sayfa1!L:L,C44,Sayfa1!M:M)</f>
        <v>0</v>
      </c>
      <c r="R44" s="425"/>
      <c r="S44" s="425"/>
      <c r="T44" s="425"/>
      <c r="U44" s="239"/>
    </row>
    <row r="45" spans="1:21" x14ac:dyDescent="0.35">
      <c r="A45" s="31" t="s">
        <v>12</v>
      </c>
      <c r="B45" s="247" t="s">
        <v>469</v>
      </c>
      <c r="C45" s="39">
        <v>256633</v>
      </c>
      <c r="D45" s="43" t="s">
        <v>20</v>
      </c>
      <c r="E45" s="245" t="s">
        <v>685</v>
      </c>
      <c r="F45" s="321">
        <v>11</v>
      </c>
      <c r="G45" s="322">
        <v>0</v>
      </c>
      <c r="H45" s="323">
        <v>8</v>
      </c>
      <c r="I45" s="324">
        <v>12</v>
      </c>
      <c r="J45" s="41">
        <v>31</v>
      </c>
      <c r="K45" s="49">
        <v>0</v>
      </c>
      <c r="L45" s="42">
        <v>3085</v>
      </c>
      <c r="M45" s="72"/>
      <c r="N45" s="508">
        <f t="shared" ref="N45:N49" si="3">J45-K45</f>
        <v>31</v>
      </c>
      <c r="O45" s="336">
        <f>SUMIF(beklenen!F:F,C45,beklenen!J:J)</f>
        <v>0</v>
      </c>
      <c r="P45" s="336">
        <f>SUMIF(Sayfa1!I:I,C45,Sayfa1!J:J)</f>
        <v>0</v>
      </c>
      <c r="Q45" s="336">
        <f>SUMIF(Sayfa1!L:L,C45,Sayfa1!M:M)</f>
        <v>357</v>
      </c>
      <c r="R45" s="425"/>
      <c r="S45" s="425"/>
      <c r="T45" s="425"/>
      <c r="U45" s="239"/>
    </row>
    <row r="46" spans="1:21" x14ac:dyDescent="0.35">
      <c r="A46" s="31" t="s">
        <v>12</v>
      </c>
      <c r="B46" s="247" t="s">
        <v>469</v>
      </c>
      <c r="C46" s="245">
        <v>256637</v>
      </c>
      <c r="D46" s="246" t="s">
        <v>20</v>
      </c>
      <c r="E46" s="245" t="s">
        <v>800</v>
      </c>
      <c r="F46" s="321">
        <v>6</v>
      </c>
      <c r="G46" s="322">
        <v>0</v>
      </c>
      <c r="H46" s="323">
        <v>8</v>
      </c>
      <c r="I46" s="324">
        <v>8</v>
      </c>
      <c r="J46" s="41">
        <v>22</v>
      </c>
      <c r="K46" s="49">
        <v>2</v>
      </c>
      <c r="L46" s="42">
        <v>3085</v>
      </c>
      <c r="M46" s="72"/>
      <c r="N46" s="508">
        <f t="shared" si="3"/>
        <v>20</v>
      </c>
      <c r="O46" s="336">
        <f>SUMIF(beklenen!F:F,C46,beklenen!J:J)</f>
        <v>0</v>
      </c>
      <c r="P46" s="336">
        <f>SUMIF(Sayfa1!I:I,C46,Sayfa1!J:J)</f>
        <v>0</v>
      </c>
      <c r="Q46" s="336">
        <f>SUMIF(Sayfa1!L:L,C46,Sayfa1!M:M)</f>
        <v>26</v>
      </c>
      <c r="R46" s="425"/>
      <c r="S46" s="425"/>
      <c r="T46" s="425"/>
      <c r="U46" s="239"/>
    </row>
    <row r="47" spans="1:21" x14ac:dyDescent="0.35">
      <c r="A47" s="31" t="s">
        <v>12</v>
      </c>
      <c r="B47" s="247" t="s">
        <v>469</v>
      </c>
      <c r="C47" s="39">
        <v>656677</v>
      </c>
      <c r="D47" s="246" t="s">
        <v>20</v>
      </c>
      <c r="E47" s="48" t="s">
        <v>693</v>
      </c>
      <c r="F47" s="321">
        <v>0</v>
      </c>
      <c r="G47" s="322">
        <v>0</v>
      </c>
      <c r="H47" s="323">
        <v>6</v>
      </c>
      <c r="I47" s="324">
        <v>8</v>
      </c>
      <c r="J47" s="41">
        <v>14</v>
      </c>
      <c r="K47" s="49">
        <v>0</v>
      </c>
      <c r="L47" s="42">
        <v>3360</v>
      </c>
      <c r="M47" s="72"/>
      <c r="N47" s="508">
        <f t="shared" si="3"/>
        <v>14</v>
      </c>
      <c r="O47" s="336">
        <f>SUMIF(beklenen!F:F,C47,beklenen!J:J)</f>
        <v>0</v>
      </c>
      <c r="P47" s="336">
        <f>SUMIF(Sayfa1!I:I,C47,Sayfa1!J:J)</f>
        <v>14</v>
      </c>
      <c r="Q47" s="336">
        <f>SUMIF(Sayfa1!L:L,C47,Sayfa1!M:M)</f>
        <v>32</v>
      </c>
      <c r="R47" s="425"/>
      <c r="S47" s="425"/>
      <c r="T47" s="425"/>
      <c r="U47" s="239"/>
    </row>
    <row r="48" spans="1:21" x14ac:dyDescent="0.35">
      <c r="A48" s="31" t="s">
        <v>12</v>
      </c>
      <c r="B48" s="247" t="s">
        <v>469</v>
      </c>
      <c r="C48" s="245">
        <v>656679</v>
      </c>
      <c r="D48" s="246" t="s">
        <v>20</v>
      </c>
      <c r="E48" s="245" t="s">
        <v>693</v>
      </c>
      <c r="F48" s="321">
        <v>16</v>
      </c>
      <c r="G48" s="322">
        <v>0</v>
      </c>
      <c r="H48" s="323">
        <v>2</v>
      </c>
      <c r="I48" s="324">
        <v>0</v>
      </c>
      <c r="J48" s="41">
        <v>18</v>
      </c>
      <c r="K48" s="49">
        <v>0</v>
      </c>
      <c r="L48" s="42">
        <v>3360</v>
      </c>
      <c r="M48" s="72"/>
      <c r="N48" s="508"/>
      <c r="O48" s="336">
        <f>SUMIF(beklenen!F:F,C48,beklenen!J:J)</f>
        <v>0</v>
      </c>
      <c r="P48" s="336">
        <f>SUMIF(Sayfa1!I:I,C48,Sayfa1!J:J)</f>
        <v>0</v>
      </c>
      <c r="Q48" s="336">
        <f>SUMIF(Sayfa1!L:L,C48,Sayfa1!M:M)</f>
        <v>0</v>
      </c>
      <c r="R48" s="425"/>
      <c r="S48" s="425"/>
      <c r="T48" s="425"/>
      <c r="U48" s="239"/>
    </row>
    <row r="49" spans="1:21" x14ac:dyDescent="0.35">
      <c r="A49" s="31" t="s">
        <v>12</v>
      </c>
      <c r="B49" s="247" t="s">
        <v>469</v>
      </c>
      <c r="C49" s="245">
        <v>656667</v>
      </c>
      <c r="D49" s="246" t="s">
        <v>20</v>
      </c>
      <c r="E49" s="245" t="s">
        <v>672</v>
      </c>
      <c r="F49" s="321">
        <v>6</v>
      </c>
      <c r="G49" s="322">
        <v>0</v>
      </c>
      <c r="H49" s="323">
        <v>8</v>
      </c>
      <c r="I49" s="324">
        <v>12</v>
      </c>
      <c r="J49" s="41">
        <v>26</v>
      </c>
      <c r="K49" s="49">
        <v>0</v>
      </c>
      <c r="L49" s="42">
        <v>3330</v>
      </c>
      <c r="M49" s="72"/>
      <c r="N49" s="508">
        <f t="shared" si="3"/>
        <v>26</v>
      </c>
      <c r="O49" s="336">
        <f>SUMIF(beklenen!F:F,C49,beklenen!J:J)</f>
        <v>0</v>
      </c>
      <c r="P49" s="336">
        <f>SUMIF(Sayfa1!I:I,C49,Sayfa1!J:J)</f>
        <v>0</v>
      </c>
      <c r="Q49" s="336">
        <f>SUMIF(Sayfa1!L:L,C49,Sayfa1!M:M)</f>
        <v>106</v>
      </c>
      <c r="R49" s="425"/>
      <c r="S49" s="425"/>
      <c r="T49" s="425"/>
      <c r="U49" s="239"/>
    </row>
    <row r="50" spans="1:21" x14ac:dyDescent="0.35">
      <c r="A50" s="31" t="s">
        <v>12</v>
      </c>
      <c r="B50" s="247" t="s">
        <v>1266</v>
      </c>
      <c r="C50" s="245" t="s">
        <v>2417</v>
      </c>
      <c r="D50" s="246" t="s">
        <v>20</v>
      </c>
      <c r="E50" s="245" t="s">
        <v>2513</v>
      </c>
      <c r="F50" s="321">
        <v>0</v>
      </c>
      <c r="G50" s="322">
        <v>0</v>
      </c>
      <c r="H50" s="323">
        <v>0</v>
      </c>
      <c r="I50" s="324">
        <v>8</v>
      </c>
      <c r="J50" s="41">
        <v>8</v>
      </c>
      <c r="K50" s="49">
        <v>2</v>
      </c>
      <c r="L50" s="42">
        <v>1975</v>
      </c>
      <c r="M50" s="72"/>
      <c r="N50" s="508"/>
      <c r="O50" s="336">
        <f>SUMIF(beklenen!F:F,C50,beklenen!J:J)</f>
        <v>0</v>
      </c>
      <c r="P50" s="336">
        <f>SUMIF(Sayfa1!I:I,C50,Sayfa1!J:J)</f>
        <v>0</v>
      </c>
      <c r="Q50" s="336">
        <f>SUMIF(Sayfa1!L:L,C50,Sayfa1!M:M)</f>
        <v>12</v>
      </c>
      <c r="R50" s="425"/>
      <c r="S50" s="425"/>
      <c r="T50" s="425"/>
      <c r="U50" s="239"/>
    </row>
    <row r="51" spans="1:21" x14ac:dyDescent="0.35">
      <c r="A51" s="31" t="s">
        <v>12</v>
      </c>
      <c r="B51" s="247" t="s">
        <v>474</v>
      </c>
      <c r="C51" s="245">
        <v>256618</v>
      </c>
      <c r="D51" s="246" t="s">
        <v>20</v>
      </c>
      <c r="E51" s="245" t="s">
        <v>683</v>
      </c>
      <c r="F51" s="321">
        <v>8</v>
      </c>
      <c r="G51" s="322">
        <v>0</v>
      </c>
      <c r="H51" s="323">
        <v>8</v>
      </c>
      <c r="I51" s="324">
        <v>28</v>
      </c>
      <c r="J51" s="41">
        <v>44</v>
      </c>
      <c r="K51" s="49">
        <v>8</v>
      </c>
      <c r="L51" s="42">
        <v>3090</v>
      </c>
      <c r="M51" s="72"/>
      <c r="N51" s="508">
        <f t="shared" ref="N51:N57" si="4">J51-K51</f>
        <v>36</v>
      </c>
      <c r="O51" s="336">
        <f>SUMIF(beklenen!F:F,C51,beklenen!J:J)</f>
        <v>0</v>
      </c>
      <c r="P51" s="336">
        <f>SUMIF(Sayfa1!I:I,C51,Sayfa1!J:J)</f>
        <v>0</v>
      </c>
      <c r="Q51" s="336">
        <f>SUMIF(Sayfa1!L:L,C51,Sayfa1!M:M)</f>
        <v>70</v>
      </c>
      <c r="R51" s="425"/>
      <c r="S51" s="425"/>
      <c r="T51" s="425"/>
      <c r="U51" s="239"/>
    </row>
    <row r="52" spans="1:21" x14ac:dyDescent="0.35">
      <c r="A52" s="31" t="s">
        <v>12</v>
      </c>
      <c r="B52" s="247" t="s">
        <v>469</v>
      </c>
      <c r="C52" s="245">
        <v>256632</v>
      </c>
      <c r="D52" s="62" t="s">
        <v>20</v>
      </c>
      <c r="E52" s="245" t="s">
        <v>684</v>
      </c>
      <c r="F52" s="321">
        <v>0</v>
      </c>
      <c r="G52" s="322">
        <v>0</v>
      </c>
      <c r="H52" s="323">
        <v>4</v>
      </c>
      <c r="I52" s="324">
        <v>14</v>
      </c>
      <c r="J52" s="41">
        <v>18</v>
      </c>
      <c r="K52" s="49">
        <v>8</v>
      </c>
      <c r="L52" s="42">
        <v>3235</v>
      </c>
      <c r="M52" s="72"/>
      <c r="N52" s="508">
        <f t="shared" si="4"/>
        <v>10</v>
      </c>
      <c r="O52" s="336">
        <f>SUMIF(beklenen!F:F,C52,beklenen!J:J)</f>
        <v>0</v>
      </c>
      <c r="P52" s="336">
        <f>SUMIF(Sayfa1!I:I,C52,Sayfa1!J:J)</f>
        <v>0</v>
      </c>
      <c r="Q52" s="336">
        <f>SUMIF(Sayfa1!L:L,C52,Sayfa1!M:M)</f>
        <v>172</v>
      </c>
      <c r="R52" s="425"/>
      <c r="S52" s="425"/>
      <c r="T52" s="425"/>
      <c r="U52" s="239"/>
    </row>
    <row r="53" spans="1:21" x14ac:dyDescent="0.35">
      <c r="A53" s="31" t="s">
        <v>12</v>
      </c>
      <c r="B53" s="247" t="s">
        <v>798</v>
      </c>
      <c r="C53" s="245" t="s">
        <v>3370</v>
      </c>
      <c r="D53" s="62" t="s">
        <v>20</v>
      </c>
      <c r="E53" s="245" t="s">
        <v>3371</v>
      </c>
      <c r="F53" s="321">
        <v>0</v>
      </c>
      <c r="G53" s="322">
        <v>0</v>
      </c>
      <c r="H53" s="323">
        <v>2</v>
      </c>
      <c r="I53" s="324">
        <v>0</v>
      </c>
      <c r="J53" s="41">
        <v>2</v>
      </c>
      <c r="K53" s="49">
        <v>0</v>
      </c>
      <c r="L53" s="42">
        <v>2160</v>
      </c>
      <c r="M53" s="72"/>
      <c r="N53" s="508"/>
      <c r="O53" s="336">
        <f>SUMIF(beklenen!F:F,C53,beklenen!J:J)</f>
        <v>0</v>
      </c>
      <c r="P53" s="336">
        <f>SUMIF(Sayfa1!I:I,C53,Sayfa1!J:J)</f>
        <v>0</v>
      </c>
      <c r="Q53" s="336">
        <f>SUMIF(Sayfa1!L:L,C53,Sayfa1!M:M)</f>
        <v>0</v>
      </c>
      <c r="R53" s="425"/>
      <c r="S53" s="425"/>
      <c r="T53" s="425"/>
      <c r="U53" s="239"/>
    </row>
    <row r="54" spans="1:21" x14ac:dyDescent="0.35">
      <c r="A54" s="31" t="s">
        <v>12</v>
      </c>
      <c r="B54" s="247" t="s">
        <v>798</v>
      </c>
      <c r="C54" s="245" t="s">
        <v>3372</v>
      </c>
      <c r="D54" s="124" t="s">
        <v>20</v>
      </c>
      <c r="E54" s="245" t="s">
        <v>3373</v>
      </c>
      <c r="F54" s="321">
        <v>0</v>
      </c>
      <c r="G54" s="322">
        <v>0</v>
      </c>
      <c r="H54" s="323">
        <v>6</v>
      </c>
      <c r="I54" s="324">
        <v>0</v>
      </c>
      <c r="J54" s="41">
        <v>6</v>
      </c>
      <c r="K54" s="49">
        <v>0</v>
      </c>
      <c r="L54" s="42">
        <v>2300</v>
      </c>
      <c r="M54" s="72"/>
      <c r="N54" s="508"/>
      <c r="O54" s="336">
        <f>SUMIF(beklenen!F:F,C54,beklenen!J:J)</f>
        <v>0</v>
      </c>
      <c r="P54" s="336">
        <f>SUMIF(Sayfa1!I:I,C54,Sayfa1!J:J)</f>
        <v>0</v>
      </c>
      <c r="Q54" s="336">
        <f>SUMIF(Sayfa1!L:L,C54,Sayfa1!M:M)</f>
        <v>0</v>
      </c>
      <c r="R54" s="425"/>
      <c r="S54" s="425"/>
      <c r="T54" s="425"/>
      <c r="U54" s="239"/>
    </row>
    <row r="55" spans="1:21" x14ac:dyDescent="0.35">
      <c r="A55" s="31" t="s">
        <v>12</v>
      </c>
      <c r="B55" s="247" t="s">
        <v>473</v>
      </c>
      <c r="C55" s="63">
        <v>556824</v>
      </c>
      <c r="D55" s="131" t="s">
        <v>21</v>
      </c>
      <c r="E55" s="65" t="s">
        <v>688</v>
      </c>
      <c r="F55" s="321">
        <v>0</v>
      </c>
      <c r="G55" s="322">
        <v>0</v>
      </c>
      <c r="H55" s="323">
        <v>5</v>
      </c>
      <c r="I55" s="324">
        <v>12</v>
      </c>
      <c r="J55" s="61">
        <v>17</v>
      </c>
      <c r="K55" s="34">
        <v>0</v>
      </c>
      <c r="L55" s="36">
        <v>3885</v>
      </c>
      <c r="M55" s="72"/>
      <c r="N55" s="508">
        <f t="shared" si="4"/>
        <v>17</v>
      </c>
      <c r="O55" s="336">
        <f>SUMIF(beklenen!F:F,C55,beklenen!J:J)</f>
        <v>0</v>
      </c>
      <c r="P55" s="336">
        <f>SUMIF(Sayfa1!I:I,C55,Sayfa1!J:J)</f>
        <v>0</v>
      </c>
      <c r="Q55" s="336">
        <f>SUMIF(Sayfa1!L:L,C55,Sayfa1!M:M)</f>
        <v>38</v>
      </c>
      <c r="R55" s="425"/>
      <c r="S55" s="425"/>
      <c r="T55" s="425"/>
      <c r="U55" s="239"/>
    </row>
    <row r="56" spans="1:21" x14ac:dyDescent="0.35">
      <c r="A56" s="31" t="s">
        <v>12</v>
      </c>
      <c r="B56" s="247" t="s">
        <v>469</v>
      </c>
      <c r="C56" s="88">
        <v>556027</v>
      </c>
      <c r="D56" s="140" t="s">
        <v>21</v>
      </c>
      <c r="E56" s="65" t="s">
        <v>2286</v>
      </c>
      <c r="F56" s="321">
        <v>0</v>
      </c>
      <c r="G56" s="322">
        <v>0</v>
      </c>
      <c r="H56" s="323">
        <v>4</v>
      </c>
      <c r="I56" s="324">
        <v>4</v>
      </c>
      <c r="J56" s="61">
        <v>8</v>
      </c>
      <c r="K56" s="34">
        <v>0</v>
      </c>
      <c r="L56" s="36">
        <v>3825</v>
      </c>
      <c r="M56" s="72"/>
      <c r="N56" s="508">
        <f t="shared" si="4"/>
        <v>8</v>
      </c>
      <c r="O56" s="336">
        <f>SUMIF(beklenen!F:F,C56,beklenen!J:J)</f>
        <v>0</v>
      </c>
      <c r="P56" s="336">
        <f>SUMIF(Sayfa1!I:I,C56,Sayfa1!J:J)</f>
        <v>0</v>
      </c>
      <c r="Q56" s="336">
        <f>SUMIF(Sayfa1!L:L,C56,Sayfa1!M:M)</f>
        <v>11</v>
      </c>
      <c r="R56" s="425"/>
      <c r="S56" s="425"/>
      <c r="T56" s="425"/>
      <c r="U56" s="239"/>
    </row>
    <row r="57" spans="1:21" x14ac:dyDescent="0.35">
      <c r="A57" s="31" t="s">
        <v>12</v>
      </c>
      <c r="B57" s="247" t="s">
        <v>469</v>
      </c>
      <c r="C57" s="37">
        <v>556960</v>
      </c>
      <c r="D57" s="529" t="s">
        <v>21</v>
      </c>
      <c r="E57" s="37" t="s">
        <v>692</v>
      </c>
      <c r="F57" s="321">
        <v>0</v>
      </c>
      <c r="G57" s="322">
        <v>0</v>
      </c>
      <c r="H57" s="323">
        <v>0</v>
      </c>
      <c r="I57" s="324">
        <v>4</v>
      </c>
      <c r="J57" s="61">
        <v>4</v>
      </c>
      <c r="K57" s="34">
        <v>0</v>
      </c>
      <c r="L57" s="54">
        <v>3955</v>
      </c>
      <c r="M57" s="72"/>
      <c r="N57" s="508">
        <f t="shared" si="4"/>
        <v>4</v>
      </c>
      <c r="O57" s="336">
        <f>SUMIF(beklenen!F:F,C57,beklenen!J:J)</f>
        <v>0</v>
      </c>
      <c r="P57" s="336">
        <f>SUMIF(Sayfa1!I:I,C57,Sayfa1!J:J)</f>
        <v>4</v>
      </c>
      <c r="Q57" s="336">
        <f>SUMIF(Sayfa1!L:L,C57,Sayfa1!M:M)</f>
        <v>4</v>
      </c>
      <c r="R57" s="425"/>
      <c r="S57" s="425"/>
      <c r="T57" s="425"/>
      <c r="U57" s="239"/>
    </row>
    <row r="58" spans="1:21" x14ac:dyDescent="0.35">
      <c r="A58" s="593" t="s">
        <v>12</v>
      </c>
      <c r="B58" s="590" t="s">
        <v>798</v>
      </c>
      <c r="C58" s="584" t="s">
        <v>4555</v>
      </c>
      <c r="D58" s="145" t="s">
        <v>21</v>
      </c>
      <c r="E58" s="584" t="s">
        <v>4556</v>
      </c>
      <c r="F58" s="321">
        <v>0</v>
      </c>
      <c r="G58" s="322">
        <v>0</v>
      </c>
      <c r="H58" s="323">
        <v>0</v>
      </c>
      <c r="I58" s="324">
        <v>1</v>
      </c>
      <c r="J58" s="61">
        <v>1</v>
      </c>
      <c r="K58" s="72">
        <v>0</v>
      </c>
      <c r="L58" s="54">
        <v>3060</v>
      </c>
      <c r="M58" s="72"/>
      <c r="N58" s="508"/>
      <c r="O58" s="336">
        <f>SUMIF(beklenen!F:F,C58,beklenen!J:J)</f>
        <v>0</v>
      </c>
      <c r="P58" s="336">
        <f>SUMIF(Sayfa1!I:I,C58,Sayfa1!J:J)</f>
        <v>0</v>
      </c>
      <c r="Q58" s="336">
        <f>SUMIF(Sayfa1!L:L,C58,Sayfa1!M:M)</f>
        <v>0</v>
      </c>
      <c r="R58" s="425"/>
      <c r="S58" s="425"/>
      <c r="T58" s="425"/>
      <c r="U58" s="239"/>
    </row>
    <row r="59" spans="1:21" x14ac:dyDescent="0.35">
      <c r="A59" s="31" t="s">
        <v>12</v>
      </c>
      <c r="B59" s="247" t="s">
        <v>473</v>
      </c>
      <c r="C59" s="245">
        <v>256905</v>
      </c>
      <c r="D59" s="27" t="s">
        <v>365</v>
      </c>
      <c r="E59" s="245" t="s">
        <v>689</v>
      </c>
      <c r="F59" s="321">
        <v>0</v>
      </c>
      <c r="G59" s="322">
        <v>0</v>
      </c>
      <c r="H59" s="323">
        <v>2</v>
      </c>
      <c r="I59" s="324">
        <v>2</v>
      </c>
      <c r="J59" s="41">
        <v>4</v>
      </c>
      <c r="K59" s="49">
        <v>0</v>
      </c>
      <c r="L59" s="42">
        <v>2590</v>
      </c>
      <c r="M59" s="72"/>
      <c r="N59" s="508">
        <f>J59-K59</f>
        <v>4</v>
      </c>
      <c r="O59" s="336">
        <f>SUMIF(beklenen!F:F,C59,beklenen!J:J)</f>
        <v>4</v>
      </c>
      <c r="P59" s="336">
        <f>SUMIF(Sayfa1!I:I,C59,Sayfa1!J:J)</f>
        <v>0</v>
      </c>
      <c r="Q59" s="336">
        <f>SUMIF(Sayfa1!L:L,C59,Sayfa1!M:M)</f>
        <v>13</v>
      </c>
      <c r="R59" s="425"/>
      <c r="S59" s="425"/>
      <c r="T59" s="425"/>
      <c r="U59" s="239"/>
    </row>
    <row r="60" spans="1:21" x14ac:dyDescent="0.35">
      <c r="A60" s="593" t="s">
        <v>12</v>
      </c>
      <c r="B60" s="590" t="s">
        <v>473</v>
      </c>
      <c r="C60" s="591">
        <v>556864</v>
      </c>
      <c r="D60" s="588" t="s">
        <v>22</v>
      </c>
      <c r="E60" s="584" t="s">
        <v>3563</v>
      </c>
      <c r="F60" s="321">
        <v>0</v>
      </c>
      <c r="G60" s="322">
        <v>0</v>
      </c>
      <c r="H60" s="323">
        <v>10</v>
      </c>
      <c r="I60" s="324">
        <v>8</v>
      </c>
      <c r="J60" s="196">
        <v>18</v>
      </c>
      <c r="K60" s="34">
        <v>0</v>
      </c>
      <c r="L60" s="54">
        <v>3320</v>
      </c>
      <c r="M60" s="72"/>
      <c r="N60" s="508"/>
      <c r="O60" s="336">
        <f>SUMIF(beklenen!F:F,C60,beklenen!J:J)</f>
        <v>12</v>
      </c>
      <c r="P60" s="336">
        <f>SUMIF(Sayfa1!I:I,C60,Sayfa1!J:J)</f>
        <v>0</v>
      </c>
      <c r="Q60" s="336">
        <f>SUMIF(Sayfa1!L:L,C60,Sayfa1!M:M)</f>
        <v>0</v>
      </c>
      <c r="R60" s="425"/>
      <c r="S60" s="425"/>
      <c r="T60" s="425"/>
      <c r="U60" s="239"/>
    </row>
    <row r="61" spans="1:21" x14ac:dyDescent="0.35">
      <c r="A61" s="593" t="s">
        <v>12</v>
      </c>
      <c r="B61" s="590" t="s">
        <v>473</v>
      </c>
      <c r="C61" s="592">
        <v>556120</v>
      </c>
      <c r="D61" s="588" t="s">
        <v>22</v>
      </c>
      <c r="E61" s="584" t="s">
        <v>691</v>
      </c>
      <c r="F61" s="321">
        <v>0</v>
      </c>
      <c r="G61" s="322">
        <v>0</v>
      </c>
      <c r="H61" s="323">
        <v>0</v>
      </c>
      <c r="I61" s="324">
        <v>2</v>
      </c>
      <c r="J61" s="196">
        <v>2</v>
      </c>
      <c r="K61" s="34">
        <v>0</v>
      </c>
      <c r="L61" s="36">
        <v>3710</v>
      </c>
      <c r="M61" s="72"/>
      <c r="N61" s="508">
        <f>J61-K61</f>
        <v>2</v>
      </c>
      <c r="O61" s="336">
        <f>SUMIF(beklenen!F:F,C61,beklenen!J:J)</f>
        <v>0</v>
      </c>
      <c r="P61" s="336">
        <f>SUMIF(Sayfa1!I:I,C61,Sayfa1!J:J)</f>
        <v>0</v>
      </c>
      <c r="Q61" s="336">
        <f>SUMIF(Sayfa1!L:L,C61,Sayfa1!M:M)</f>
        <v>27</v>
      </c>
      <c r="R61" s="425"/>
      <c r="S61" s="425"/>
      <c r="T61" s="425"/>
      <c r="U61" s="239"/>
    </row>
    <row r="62" spans="1:21" x14ac:dyDescent="0.35">
      <c r="A62" s="593" t="s">
        <v>12</v>
      </c>
      <c r="B62" s="590" t="s">
        <v>468</v>
      </c>
      <c r="C62" s="594">
        <v>656796</v>
      </c>
      <c r="D62" s="588" t="s">
        <v>22</v>
      </c>
      <c r="E62" s="584" t="s">
        <v>697</v>
      </c>
      <c r="F62" s="321">
        <v>0</v>
      </c>
      <c r="G62" s="322">
        <v>0</v>
      </c>
      <c r="H62" s="323">
        <v>4</v>
      </c>
      <c r="I62" s="324">
        <v>7</v>
      </c>
      <c r="J62" s="196">
        <v>11</v>
      </c>
      <c r="K62" s="34">
        <v>0</v>
      </c>
      <c r="L62" s="36">
        <v>3330</v>
      </c>
      <c r="M62" s="72"/>
      <c r="N62" s="508"/>
      <c r="O62" s="336">
        <f>SUMIF(beklenen!F:F,C62,beklenen!J:J)</f>
        <v>0</v>
      </c>
      <c r="P62" s="336">
        <f>SUMIF(Sayfa1!I:I,C62,Sayfa1!J:J)</f>
        <v>0</v>
      </c>
      <c r="Q62" s="336">
        <f>SUMIF(Sayfa1!L:L,C62,Sayfa1!M:M)</f>
        <v>16</v>
      </c>
      <c r="R62" s="425"/>
      <c r="S62" s="425"/>
      <c r="T62" s="425"/>
      <c r="U62" s="239"/>
    </row>
    <row r="63" spans="1:21" x14ac:dyDescent="0.35">
      <c r="A63" s="593" t="s">
        <v>12</v>
      </c>
      <c r="B63" s="590" t="s">
        <v>1266</v>
      </c>
      <c r="C63" s="592">
        <v>356941</v>
      </c>
      <c r="D63" s="588" t="s">
        <v>22</v>
      </c>
      <c r="E63" s="589" t="s">
        <v>1294</v>
      </c>
      <c r="F63" s="321">
        <v>0</v>
      </c>
      <c r="G63" s="322">
        <v>0</v>
      </c>
      <c r="H63" s="323">
        <v>2</v>
      </c>
      <c r="I63" s="324">
        <v>0</v>
      </c>
      <c r="J63" s="196">
        <v>2</v>
      </c>
      <c r="K63" s="34">
        <v>0</v>
      </c>
      <c r="L63" s="36">
        <v>1950</v>
      </c>
      <c r="M63" s="72"/>
      <c r="N63" s="508">
        <f>J63-K63</f>
        <v>2</v>
      </c>
      <c r="O63" s="336">
        <f>SUMIF(beklenen!F:F,C63,beklenen!J:J)</f>
        <v>0</v>
      </c>
      <c r="P63" s="336">
        <f>SUMIF(Sayfa1!I:I,C63,Sayfa1!J:J)</f>
        <v>0</v>
      </c>
      <c r="Q63" s="336">
        <f>SUMIF(Sayfa1!L:L,C63,Sayfa1!M:M)</f>
        <v>25</v>
      </c>
      <c r="R63" s="425"/>
      <c r="S63" s="425"/>
      <c r="T63" s="425"/>
      <c r="U63" s="239"/>
    </row>
    <row r="64" spans="1:21" x14ac:dyDescent="0.35">
      <c r="A64" s="593" t="s">
        <v>12</v>
      </c>
      <c r="B64" s="590" t="s">
        <v>1266</v>
      </c>
      <c r="C64" s="592" t="s">
        <v>2511</v>
      </c>
      <c r="D64" s="588" t="s">
        <v>22</v>
      </c>
      <c r="E64" s="584" t="s">
        <v>1294</v>
      </c>
      <c r="F64" s="321">
        <v>0</v>
      </c>
      <c r="G64" s="322">
        <v>0</v>
      </c>
      <c r="H64" s="323">
        <v>0</v>
      </c>
      <c r="I64" s="324">
        <v>1</v>
      </c>
      <c r="J64" s="196">
        <v>1</v>
      </c>
      <c r="K64" s="34">
        <v>0</v>
      </c>
      <c r="L64" s="36">
        <v>1950</v>
      </c>
      <c r="M64" s="72"/>
      <c r="N64" s="508"/>
      <c r="O64" s="336">
        <f>SUMIF(beklenen!F:F,C64,beklenen!J:J)</f>
        <v>0</v>
      </c>
      <c r="P64" s="336">
        <f>SUMIF(Sayfa1!I:I,C64,Sayfa1!J:J)</f>
        <v>0</v>
      </c>
      <c r="Q64" s="336">
        <f>SUMIF(Sayfa1!L:L,C64,Sayfa1!M:M)</f>
        <v>0</v>
      </c>
      <c r="R64" s="425"/>
      <c r="S64" s="425"/>
      <c r="T64" s="425"/>
      <c r="U64" s="239"/>
    </row>
    <row r="65" spans="1:21" x14ac:dyDescent="0.35">
      <c r="A65" s="593" t="s">
        <v>12</v>
      </c>
      <c r="B65" s="590" t="s">
        <v>469</v>
      </c>
      <c r="C65" s="592">
        <v>256794</v>
      </c>
      <c r="D65" s="586" t="s">
        <v>22</v>
      </c>
      <c r="E65" s="584" t="s">
        <v>800</v>
      </c>
      <c r="F65" s="321">
        <v>0</v>
      </c>
      <c r="G65" s="322">
        <v>0</v>
      </c>
      <c r="H65" s="323">
        <v>9</v>
      </c>
      <c r="I65" s="324">
        <v>10</v>
      </c>
      <c r="J65" s="196">
        <v>19</v>
      </c>
      <c r="K65" s="34">
        <v>2</v>
      </c>
      <c r="L65" s="36">
        <v>3205</v>
      </c>
      <c r="M65" s="72"/>
      <c r="N65" s="508">
        <f t="shared" ref="N65:N71" si="5">J65-K65</f>
        <v>17</v>
      </c>
      <c r="O65" s="336">
        <f>SUMIF(beklenen!F:F,C65,beklenen!J:J)</f>
        <v>1</v>
      </c>
      <c r="P65" s="336">
        <f>SUMIF(Sayfa1!I:I,C65,Sayfa1!J:J)</f>
        <v>0</v>
      </c>
      <c r="Q65" s="336">
        <f>SUMIF(Sayfa1!L:L,C65,Sayfa1!M:M)</f>
        <v>54</v>
      </c>
      <c r="R65" s="425"/>
      <c r="S65" s="425"/>
      <c r="T65" s="425"/>
      <c r="U65" s="239"/>
    </row>
    <row r="66" spans="1:21" x14ac:dyDescent="0.35">
      <c r="A66" s="593" t="s">
        <v>12</v>
      </c>
      <c r="B66" s="590" t="s">
        <v>469</v>
      </c>
      <c r="C66" s="591">
        <v>556353</v>
      </c>
      <c r="D66" s="588" t="s">
        <v>22</v>
      </c>
      <c r="E66" s="584" t="s">
        <v>1534</v>
      </c>
      <c r="F66" s="321">
        <v>0</v>
      </c>
      <c r="G66" s="322">
        <v>0</v>
      </c>
      <c r="H66" s="323">
        <v>8</v>
      </c>
      <c r="I66" s="324">
        <v>8</v>
      </c>
      <c r="J66" s="61">
        <v>16</v>
      </c>
      <c r="K66" s="34">
        <v>0</v>
      </c>
      <c r="L66" s="54">
        <v>3490</v>
      </c>
      <c r="M66" s="72"/>
      <c r="N66" s="508">
        <f t="shared" si="5"/>
        <v>16</v>
      </c>
      <c r="O66" s="336">
        <f>SUMIF(beklenen!F:F,C66,beklenen!J:J)</f>
        <v>0</v>
      </c>
      <c r="P66" s="336">
        <f>SUMIF(Sayfa1!I:I,C66,Sayfa1!J:J)</f>
        <v>0</v>
      </c>
      <c r="Q66" s="336">
        <f>SUMIF(Sayfa1!L:L,C66,Sayfa1!M:M)</f>
        <v>44</v>
      </c>
      <c r="R66" s="425"/>
      <c r="S66" s="425"/>
      <c r="T66" s="425"/>
      <c r="U66" s="239"/>
    </row>
    <row r="67" spans="1:21" x14ac:dyDescent="0.35">
      <c r="A67" s="593" t="s">
        <v>12</v>
      </c>
      <c r="B67" s="590" t="s">
        <v>469</v>
      </c>
      <c r="C67" s="592">
        <v>656790</v>
      </c>
      <c r="D67" s="585" t="s">
        <v>22</v>
      </c>
      <c r="E67" s="584" t="s">
        <v>693</v>
      </c>
      <c r="F67" s="321">
        <v>0</v>
      </c>
      <c r="G67" s="322">
        <v>0</v>
      </c>
      <c r="H67" s="323">
        <v>4</v>
      </c>
      <c r="I67" s="324">
        <v>6</v>
      </c>
      <c r="J67" s="61">
        <v>10</v>
      </c>
      <c r="K67" s="34">
        <v>0</v>
      </c>
      <c r="L67" s="36">
        <v>3375</v>
      </c>
      <c r="M67" s="72"/>
      <c r="N67" s="508">
        <f t="shared" si="5"/>
        <v>10</v>
      </c>
      <c r="O67" s="336">
        <f>SUMIF(beklenen!F:F,C67,beklenen!J:J)</f>
        <v>20</v>
      </c>
      <c r="P67" s="336">
        <f>SUMIF(Sayfa1!I:I,C67,Sayfa1!J:J)</f>
        <v>0</v>
      </c>
      <c r="Q67" s="336">
        <f>SUMIF(Sayfa1!L:L,C67,Sayfa1!M:M)</f>
        <v>58</v>
      </c>
      <c r="R67" s="425"/>
      <c r="S67" s="425"/>
      <c r="T67" s="425"/>
      <c r="U67" s="239"/>
    </row>
    <row r="68" spans="1:21" ht="13.5" customHeight="1" x14ac:dyDescent="0.35">
      <c r="A68" s="593" t="s">
        <v>12</v>
      </c>
      <c r="B68" s="590" t="s">
        <v>1266</v>
      </c>
      <c r="C68" s="592">
        <v>356369</v>
      </c>
      <c r="D68" s="585" t="s">
        <v>22</v>
      </c>
      <c r="E68" s="596" t="s">
        <v>1295</v>
      </c>
      <c r="F68" s="321">
        <v>0</v>
      </c>
      <c r="G68" s="322">
        <v>0</v>
      </c>
      <c r="H68" s="323">
        <v>2</v>
      </c>
      <c r="I68" s="324">
        <v>4</v>
      </c>
      <c r="J68" s="61">
        <v>6</v>
      </c>
      <c r="K68" s="34">
        <v>0</v>
      </c>
      <c r="L68" s="36">
        <v>2015</v>
      </c>
      <c r="M68" s="72"/>
      <c r="N68" s="508">
        <f t="shared" si="5"/>
        <v>6</v>
      </c>
      <c r="O68" s="336">
        <f>SUMIF(beklenen!F:F,C68,beklenen!J:J)</f>
        <v>0</v>
      </c>
      <c r="P68" s="336">
        <f>SUMIF(Sayfa1!I:I,C68,Sayfa1!J:J)</f>
        <v>0</v>
      </c>
      <c r="Q68" s="336">
        <f>SUMIF(Sayfa1!L:L,C68,Sayfa1!M:M)</f>
        <v>21</v>
      </c>
      <c r="R68" s="425"/>
      <c r="S68" s="425"/>
      <c r="T68" s="425"/>
      <c r="U68" s="239"/>
    </row>
    <row r="69" spans="1:21" ht="13.5" customHeight="1" x14ac:dyDescent="0.35">
      <c r="A69" s="593" t="s">
        <v>12</v>
      </c>
      <c r="B69" s="590" t="s">
        <v>1266</v>
      </c>
      <c r="C69" s="592" t="s">
        <v>4352</v>
      </c>
      <c r="D69" s="587" t="s">
        <v>4488</v>
      </c>
      <c r="E69" s="595" t="s">
        <v>2513</v>
      </c>
      <c r="F69" s="321">
        <v>0</v>
      </c>
      <c r="G69" s="322">
        <v>0</v>
      </c>
      <c r="H69" s="323">
        <v>0</v>
      </c>
      <c r="I69" s="324">
        <v>0</v>
      </c>
      <c r="J69" s="61">
        <v>0</v>
      </c>
      <c r="K69" s="72">
        <v>0</v>
      </c>
      <c r="L69" s="36">
        <v>2015</v>
      </c>
      <c r="M69" s="72"/>
      <c r="N69" s="508"/>
      <c r="O69" s="336">
        <f>SUMIF(beklenen!F:F,C69,beklenen!J:J)</f>
        <v>4</v>
      </c>
      <c r="P69" s="336">
        <f>SUMIF(Sayfa1!I:I,C69,Sayfa1!J:J)</f>
        <v>0</v>
      </c>
      <c r="Q69" s="336">
        <f>SUMIF(Sayfa1!L:L,C69,Sayfa1!M:M)</f>
        <v>0</v>
      </c>
      <c r="R69" s="425"/>
      <c r="S69" s="425"/>
      <c r="T69" s="425"/>
      <c r="U69" s="239"/>
    </row>
    <row r="70" spans="1:21" ht="13.5" customHeight="1" x14ac:dyDescent="0.35">
      <c r="A70" s="31" t="s">
        <v>12</v>
      </c>
      <c r="B70" s="247" t="s">
        <v>473</v>
      </c>
      <c r="C70" s="245">
        <v>256713</v>
      </c>
      <c r="D70" s="73" t="s">
        <v>23</v>
      </c>
      <c r="E70" s="596" t="s">
        <v>694</v>
      </c>
      <c r="F70" s="321">
        <v>0</v>
      </c>
      <c r="G70" s="322">
        <v>0</v>
      </c>
      <c r="H70" s="323">
        <v>7</v>
      </c>
      <c r="I70" s="324">
        <v>8</v>
      </c>
      <c r="J70" s="41">
        <v>15</v>
      </c>
      <c r="K70" s="49">
        <v>0</v>
      </c>
      <c r="L70" s="42">
        <v>3235</v>
      </c>
      <c r="M70" s="72"/>
      <c r="N70" s="508">
        <f t="shared" si="5"/>
        <v>15</v>
      </c>
      <c r="O70" s="336">
        <f>SUMIF(beklenen!F:F,C70,beklenen!J:J)</f>
        <v>10</v>
      </c>
      <c r="P70" s="336">
        <f>SUMIF(Sayfa1!I:I,C70,Sayfa1!J:J)</f>
        <v>0</v>
      </c>
      <c r="Q70" s="336">
        <f>SUMIF(Sayfa1!L:L,C70,Sayfa1!M:M)</f>
        <v>234</v>
      </c>
      <c r="R70" s="425"/>
      <c r="S70" s="425"/>
      <c r="T70" s="425"/>
      <c r="U70" s="239"/>
    </row>
    <row r="71" spans="1:21" ht="13.5" customHeight="1" x14ac:dyDescent="0.35">
      <c r="A71" s="31" t="s">
        <v>12</v>
      </c>
      <c r="B71" s="247" t="s">
        <v>473</v>
      </c>
      <c r="C71" s="245">
        <v>256714</v>
      </c>
      <c r="D71" s="246" t="s">
        <v>23</v>
      </c>
      <c r="E71" s="220" t="s">
        <v>682</v>
      </c>
      <c r="F71" s="321">
        <v>2</v>
      </c>
      <c r="G71" s="322">
        <v>0</v>
      </c>
      <c r="H71" s="323">
        <v>8</v>
      </c>
      <c r="I71" s="324">
        <v>6</v>
      </c>
      <c r="J71" s="41">
        <v>16</v>
      </c>
      <c r="K71" s="49">
        <v>0</v>
      </c>
      <c r="L71" s="42">
        <v>3235</v>
      </c>
      <c r="M71" s="72"/>
      <c r="N71" s="508">
        <f t="shared" si="5"/>
        <v>16</v>
      </c>
      <c r="O71" s="336">
        <f>SUMIF(beklenen!F:F,C71,beklenen!J:J)</f>
        <v>6</v>
      </c>
      <c r="P71" s="336">
        <f>SUMIF(Sayfa1!I:I,C71,Sayfa1!J:J)</f>
        <v>0</v>
      </c>
      <c r="Q71" s="336">
        <f>SUMIF(Sayfa1!L:L,C71,Sayfa1!M:M)</f>
        <v>140</v>
      </c>
      <c r="R71" s="425"/>
      <c r="S71" s="425"/>
      <c r="T71" s="425"/>
      <c r="U71" s="239"/>
    </row>
    <row r="72" spans="1:21" ht="13.5" customHeight="1" x14ac:dyDescent="0.35">
      <c r="A72" s="31" t="s">
        <v>12</v>
      </c>
      <c r="B72" s="247" t="s">
        <v>473</v>
      </c>
      <c r="C72" s="39">
        <v>656772</v>
      </c>
      <c r="D72" s="62" t="s">
        <v>23</v>
      </c>
      <c r="E72" s="512" t="s">
        <v>686</v>
      </c>
      <c r="F72" s="321">
        <v>0</v>
      </c>
      <c r="G72" s="322">
        <v>0</v>
      </c>
      <c r="H72" s="323">
        <v>0</v>
      </c>
      <c r="I72" s="324">
        <v>7</v>
      </c>
      <c r="J72" s="41">
        <v>7</v>
      </c>
      <c r="K72" s="49">
        <v>0</v>
      </c>
      <c r="L72" s="42">
        <v>3430</v>
      </c>
      <c r="M72" s="72"/>
      <c r="N72" s="508"/>
      <c r="O72" s="336">
        <f>SUMIF(beklenen!F:F,C72,beklenen!J:J)</f>
        <v>0</v>
      </c>
      <c r="P72" s="336">
        <f>SUMIF(Sayfa1!I:I,C72,Sayfa1!J:J)</f>
        <v>0</v>
      </c>
      <c r="Q72" s="336">
        <f>SUMIF(Sayfa1!L:L,C72,Sayfa1!M:M)</f>
        <v>26</v>
      </c>
      <c r="R72" s="425"/>
      <c r="S72" s="425"/>
      <c r="T72" s="425"/>
      <c r="U72" s="239"/>
    </row>
    <row r="73" spans="1:21" ht="13.5" customHeight="1" x14ac:dyDescent="0.35">
      <c r="A73" s="31" t="s">
        <v>12</v>
      </c>
      <c r="B73" s="247" t="s">
        <v>473</v>
      </c>
      <c r="C73" s="245">
        <v>656767</v>
      </c>
      <c r="D73" s="246" t="s">
        <v>23</v>
      </c>
      <c r="E73" s="220" t="s">
        <v>786</v>
      </c>
      <c r="F73" s="321">
        <v>7</v>
      </c>
      <c r="G73" s="322">
        <v>0</v>
      </c>
      <c r="H73" s="323">
        <v>8</v>
      </c>
      <c r="I73" s="324">
        <v>8</v>
      </c>
      <c r="J73" s="41">
        <v>23</v>
      </c>
      <c r="K73" s="49">
        <v>6</v>
      </c>
      <c r="L73" s="42">
        <v>3410</v>
      </c>
      <c r="M73" s="72"/>
      <c r="N73" s="508">
        <f>J73-K73</f>
        <v>17</v>
      </c>
      <c r="O73" s="336">
        <f>SUMIF(beklenen!F:F,C73,beklenen!J:J)</f>
        <v>10</v>
      </c>
      <c r="P73" s="336">
        <f>SUMIF(Sayfa1!I:I,C73,Sayfa1!J:J)</f>
        <v>0</v>
      </c>
      <c r="Q73" s="336">
        <f>SUMIF(Sayfa1!L:L,C73,Sayfa1!M:M)</f>
        <v>144</v>
      </c>
      <c r="R73" s="425"/>
      <c r="S73" s="425"/>
      <c r="T73" s="425"/>
      <c r="U73" s="239"/>
    </row>
    <row r="74" spans="1:21" x14ac:dyDescent="0.35">
      <c r="A74" s="31" t="s">
        <v>12</v>
      </c>
      <c r="B74" s="247" t="s">
        <v>473</v>
      </c>
      <c r="C74" s="74">
        <v>656756</v>
      </c>
      <c r="D74" s="62" t="s">
        <v>23</v>
      </c>
      <c r="E74" s="220" t="s">
        <v>697</v>
      </c>
      <c r="F74" s="321">
        <v>0</v>
      </c>
      <c r="G74" s="322">
        <v>0</v>
      </c>
      <c r="H74" s="323">
        <v>0</v>
      </c>
      <c r="I74" s="324">
        <v>0</v>
      </c>
      <c r="J74" s="41">
        <v>0</v>
      </c>
      <c r="K74" s="49">
        <v>0</v>
      </c>
      <c r="L74" s="42">
        <v>3430</v>
      </c>
      <c r="M74" s="72"/>
      <c r="N74" s="508"/>
      <c r="O74" s="336">
        <f>SUMIF(beklenen!F:F,C74,beklenen!J:J)</f>
        <v>0</v>
      </c>
      <c r="P74" s="336">
        <f>SUMIF(Sayfa1!I:I,C74,Sayfa1!J:J)</f>
        <v>0</v>
      </c>
      <c r="Q74" s="336">
        <f>SUMIF(Sayfa1!L:L,C74,Sayfa1!M:M)</f>
        <v>17</v>
      </c>
      <c r="R74" s="425"/>
      <c r="S74" s="425"/>
      <c r="T74" s="425"/>
      <c r="U74" s="239"/>
    </row>
    <row r="75" spans="1:21" x14ac:dyDescent="0.35">
      <c r="A75" s="31" t="s">
        <v>12</v>
      </c>
      <c r="B75" s="247" t="s">
        <v>1266</v>
      </c>
      <c r="C75" s="76" t="s">
        <v>2401</v>
      </c>
      <c r="D75" s="62" t="s">
        <v>23</v>
      </c>
      <c r="E75" s="223" t="s">
        <v>2420</v>
      </c>
      <c r="F75" s="321">
        <v>0</v>
      </c>
      <c r="G75" s="322">
        <v>0</v>
      </c>
      <c r="H75" s="323">
        <v>1</v>
      </c>
      <c r="I75" s="324">
        <v>7</v>
      </c>
      <c r="J75" s="41">
        <v>8</v>
      </c>
      <c r="K75" s="49">
        <v>0</v>
      </c>
      <c r="L75" s="42">
        <v>2040</v>
      </c>
      <c r="M75" s="72"/>
      <c r="N75" s="508">
        <f>J75-K75</f>
        <v>8</v>
      </c>
      <c r="O75" s="336">
        <f>SUMIF(beklenen!F:F,C75,beklenen!J:J)</f>
        <v>0</v>
      </c>
      <c r="P75" s="336">
        <f>SUMIF(Sayfa1!I:I,C75,Sayfa1!J:J)</f>
        <v>0</v>
      </c>
      <c r="Q75" s="336">
        <f>SUMIF(Sayfa1!L:L,C75,Sayfa1!M:M)</f>
        <v>12</v>
      </c>
      <c r="R75" s="425"/>
      <c r="S75" s="425"/>
      <c r="T75" s="425"/>
      <c r="U75" s="239"/>
    </row>
    <row r="76" spans="1:21" x14ac:dyDescent="0.35">
      <c r="A76" s="31" t="s">
        <v>12</v>
      </c>
      <c r="B76" s="247" t="s">
        <v>469</v>
      </c>
      <c r="C76" s="39">
        <v>256736</v>
      </c>
      <c r="D76" s="246" t="s">
        <v>23</v>
      </c>
      <c r="E76" s="245" t="s">
        <v>800</v>
      </c>
      <c r="F76" s="321">
        <v>0</v>
      </c>
      <c r="G76" s="322">
        <v>0</v>
      </c>
      <c r="H76" s="323">
        <v>6</v>
      </c>
      <c r="I76" s="324">
        <v>5</v>
      </c>
      <c r="J76" s="41">
        <v>11</v>
      </c>
      <c r="K76" s="49">
        <v>0</v>
      </c>
      <c r="L76" s="42">
        <v>3455</v>
      </c>
      <c r="M76" s="72"/>
      <c r="N76" s="508">
        <f>J76-K76</f>
        <v>11</v>
      </c>
      <c r="O76" s="336">
        <f>SUMIF(beklenen!F:F,C76,beklenen!J:J)</f>
        <v>9</v>
      </c>
      <c r="P76" s="336">
        <f>SUMIF(Sayfa1!I:I,C76,Sayfa1!J:J)</f>
        <v>0</v>
      </c>
      <c r="Q76" s="336">
        <f>SUMIF(Sayfa1!L:L,C76,Sayfa1!M:M)</f>
        <v>54</v>
      </c>
      <c r="R76" s="425"/>
      <c r="S76" s="425"/>
      <c r="T76" s="425"/>
      <c r="U76" s="239"/>
    </row>
    <row r="77" spans="1:21" x14ac:dyDescent="0.35">
      <c r="A77" s="31" t="s">
        <v>12</v>
      </c>
      <c r="B77" s="247" t="s">
        <v>469</v>
      </c>
      <c r="C77" s="39">
        <v>256733</v>
      </c>
      <c r="D77" s="246" t="s">
        <v>23</v>
      </c>
      <c r="E77" s="245" t="s">
        <v>685</v>
      </c>
      <c r="F77" s="321">
        <v>0</v>
      </c>
      <c r="G77" s="322">
        <v>0</v>
      </c>
      <c r="H77" s="323">
        <v>2</v>
      </c>
      <c r="I77" s="324">
        <v>6</v>
      </c>
      <c r="J77" s="41">
        <v>8</v>
      </c>
      <c r="K77" s="49">
        <v>2</v>
      </c>
      <c r="L77" s="42">
        <v>3455</v>
      </c>
      <c r="M77" s="72"/>
      <c r="N77" s="508">
        <f>J77-K77</f>
        <v>6</v>
      </c>
      <c r="O77" s="336">
        <f>SUMIF(beklenen!F:F,C77,beklenen!J:J)</f>
        <v>20</v>
      </c>
      <c r="P77" s="336">
        <f>SUMIF(Sayfa1!I:I,C77,Sayfa1!J:J)</f>
        <v>0</v>
      </c>
      <c r="Q77" s="336">
        <f>SUMIF(Sayfa1!L:L,C77,Sayfa1!M:M)</f>
        <v>310</v>
      </c>
      <c r="R77" s="425"/>
      <c r="S77" s="425"/>
      <c r="T77" s="425"/>
      <c r="U77" s="239"/>
    </row>
    <row r="78" spans="1:21" x14ac:dyDescent="0.35">
      <c r="A78" s="31" t="s">
        <v>12</v>
      </c>
      <c r="B78" s="247" t="s">
        <v>469</v>
      </c>
      <c r="C78" s="74">
        <v>656749</v>
      </c>
      <c r="D78" s="75" t="s">
        <v>23</v>
      </c>
      <c r="E78" s="589" t="s">
        <v>355</v>
      </c>
      <c r="F78" s="321">
        <v>0</v>
      </c>
      <c r="G78" s="322">
        <v>0</v>
      </c>
      <c r="H78" s="323">
        <v>0</v>
      </c>
      <c r="I78" s="324">
        <v>2</v>
      </c>
      <c r="J78" s="41">
        <v>2</v>
      </c>
      <c r="K78" s="49">
        <v>2</v>
      </c>
      <c r="L78" s="42">
        <v>3645</v>
      </c>
      <c r="M78" s="72"/>
      <c r="N78" s="508">
        <f>J78-K78</f>
        <v>0</v>
      </c>
      <c r="O78" s="336">
        <f>SUMIF(beklenen!F:F,C78,beklenen!J:J)</f>
        <v>0</v>
      </c>
      <c r="P78" s="336">
        <f>SUMIF(Sayfa1!I:I,C78,Sayfa1!J:J)</f>
        <v>0</v>
      </c>
      <c r="Q78" s="336">
        <f>SUMIF(Sayfa1!L:L,C78,Sayfa1!M:M)</f>
        <v>0</v>
      </c>
      <c r="R78" s="425"/>
      <c r="S78" s="425"/>
      <c r="T78" s="425"/>
      <c r="U78" s="239"/>
    </row>
    <row r="79" spans="1:21" x14ac:dyDescent="0.35">
      <c r="A79" s="31" t="s">
        <v>12</v>
      </c>
      <c r="B79" s="247" t="s">
        <v>469</v>
      </c>
      <c r="C79" s="76">
        <v>656779</v>
      </c>
      <c r="D79" s="62" t="s">
        <v>23</v>
      </c>
      <c r="E79" s="214" t="s">
        <v>693</v>
      </c>
      <c r="F79" s="321">
        <v>0</v>
      </c>
      <c r="G79" s="322">
        <v>0</v>
      </c>
      <c r="H79" s="323">
        <v>8</v>
      </c>
      <c r="I79" s="324">
        <v>12</v>
      </c>
      <c r="J79" s="41">
        <v>20</v>
      </c>
      <c r="K79" s="49">
        <v>0</v>
      </c>
      <c r="L79" s="42">
        <v>3630</v>
      </c>
      <c r="M79" s="72"/>
      <c r="N79" s="508">
        <f>J79-K79</f>
        <v>20</v>
      </c>
      <c r="O79" s="336">
        <f>SUMIF(beklenen!F:F,C79,beklenen!J:J)</f>
        <v>4</v>
      </c>
      <c r="P79" s="336">
        <f>SUMIF(Sayfa1!I:I,C79,Sayfa1!J:J)</f>
        <v>0</v>
      </c>
      <c r="Q79" s="336">
        <f>SUMIF(Sayfa1!L:L,C79,Sayfa1!M:M)</f>
        <v>139</v>
      </c>
      <c r="R79" s="425"/>
      <c r="S79" s="425"/>
      <c r="T79" s="425"/>
      <c r="U79" s="239"/>
    </row>
    <row r="80" spans="1:21" x14ac:dyDescent="0.35">
      <c r="A80" s="31" t="s">
        <v>12</v>
      </c>
      <c r="B80" s="247" t="s">
        <v>1266</v>
      </c>
      <c r="C80" s="76" t="s">
        <v>2509</v>
      </c>
      <c r="D80" s="62" t="s">
        <v>23</v>
      </c>
      <c r="E80" s="575" t="s">
        <v>2513</v>
      </c>
      <c r="F80" s="321">
        <v>0</v>
      </c>
      <c r="G80" s="322">
        <v>0</v>
      </c>
      <c r="H80" s="323">
        <v>0</v>
      </c>
      <c r="I80" s="324">
        <v>1</v>
      </c>
      <c r="J80" s="41">
        <v>1</v>
      </c>
      <c r="K80" s="49">
        <v>0</v>
      </c>
      <c r="L80" s="42">
        <v>2160</v>
      </c>
      <c r="M80" s="72"/>
      <c r="N80" s="508"/>
      <c r="O80" s="336">
        <f>SUMIF(beklenen!F:F,C80,beklenen!J:J)</f>
        <v>0</v>
      </c>
      <c r="P80" s="336">
        <f>SUMIF(Sayfa1!I:I,C80,Sayfa1!J:J)</f>
        <v>0</v>
      </c>
      <c r="Q80" s="336">
        <f>SUMIF(Sayfa1!L:L,C80,Sayfa1!M:M)</f>
        <v>8</v>
      </c>
      <c r="R80" s="425"/>
      <c r="S80" s="425"/>
      <c r="T80" s="425"/>
      <c r="U80" s="239"/>
    </row>
    <row r="81" spans="1:21" x14ac:dyDescent="0.35">
      <c r="A81" s="31" t="s">
        <v>12</v>
      </c>
      <c r="B81" s="247" t="s">
        <v>1266</v>
      </c>
      <c r="C81" s="76">
        <v>356002</v>
      </c>
      <c r="D81" s="62" t="s">
        <v>23</v>
      </c>
      <c r="E81" s="308" t="s">
        <v>2513</v>
      </c>
      <c r="F81" s="321">
        <v>0</v>
      </c>
      <c r="G81" s="322">
        <v>0</v>
      </c>
      <c r="H81" s="323">
        <v>4</v>
      </c>
      <c r="I81" s="324">
        <v>4</v>
      </c>
      <c r="J81" s="41">
        <v>8</v>
      </c>
      <c r="K81" s="49">
        <v>0</v>
      </c>
      <c r="L81" s="42">
        <v>2160</v>
      </c>
      <c r="M81" s="72"/>
      <c r="N81" s="508"/>
      <c r="O81" s="336">
        <f>SUMIF(beklenen!F:F,C81,beklenen!J:J)</f>
        <v>0</v>
      </c>
      <c r="P81" s="336">
        <f>SUMIF(Sayfa1!I:I,C81,Sayfa1!J:J)</f>
        <v>0</v>
      </c>
      <c r="Q81" s="336">
        <f>SUMIF(Sayfa1!L:L,C81,Sayfa1!M:M)</f>
        <v>0</v>
      </c>
      <c r="R81" s="425"/>
      <c r="S81" s="425"/>
      <c r="T81" s="425"/>
      <c r="U81" s="239"/>
    </row>
    <row r="82" spans="1:21" x14ac:dyDescent="0.35">
      <c r="A82" s="31" t="s">
        <v>12</v>
      </c>
      <c r="B82" s="247" t="s">
        <v>474</v>
      </c>
      <c r="C82" s="245">
        <v>256734</v>
      </c>
      <c r="D82" s="246" t="s">
        <v>23</v>
      </c>
      <c r="E82" s="219" t="s">
        <v>695</v>
      </c>
      <c r="F82" s="321">
        <v>0</v>
      </c>
      <c r="G82" s="322">
        <v>0</v>
      </c>
      <c r="H82" s="323">
        <v>0</v>
      </c>
      <c r="I82" s="324">
        <v>2</v>
      </c>
      <c r="J82" s="41">
        <v>2</v>
      </c>
      <c r="K82" s="49">
        <v>2</v>
      </c>
      <c r="L82" s="42">
        <v>3380</v>
      </c>
      <c r="M82" s="72"/>
      <c r="N82" s="508">
        <f>J82-K82</f>
        <v>0</v>
      </c>
      <c r="O82" s="336">
        <f>SUMIF(beklenen!F:F,C82,beklenen!J:J)</f>
        <v>0</v>
      </c>
      <c r="P82" s="336">
        <f>SUMIF(Sayfa1!I:I,C82,Sayfa1!J:J)</f>
        <v>0</v>
      </c>
      <c r="Q82" s="336">
        <f>SUMIF(Sayfa1!L:L,C82,Sayfa1!M:M)</f>
        <v>115</v>
      </c>
      <c r="R82" s="425"/>
      <c r="S82" s="425"/>
      <c r="T82" s="425"/>
      <c r="U82" s="239"/>
    </row>
    <row r="83" spans="1:21" x14ac:dyDescent="0.35">
      <c r="A83" s="31" t="s">
        <v>12</v>
      </c>
      <c r="B83" s="247" t="s">
        <v>474</v>
      </c>
      <c r="C83" s="39">
        <v>256718</v>
      </c>
      <c r="D83" s="246" t="s">
        <v>23</v>
      </c>
      <c r="E83" s="219" t="s">
        <v>696</v>
      </c>
      <c r="F83" s="321">
        <v>9</v>
      </c>
      <c r="G83" s="322">
        <v>0</v>
      </c>
      <c r="H83" s="323">
        <v>8</v>
      </c>
      <c r="I83" s="324">
        <v>4</v>
      </c>
      <c r="J83" s="41">
        <v>21</v>
      </c>
      <c r="K83" s="49">
        <v>9</v>
      </c>
      <c r="L83" s="42">
        <v>3380</v>
      </c>
      <c r="M83" s="72"/>
      <c r="N83" s="508">
        <f>J83-K83</f>
        <v>12</v>
      </c>
      <c r="O83" s="336">
        <f>SUMIF(beklenen!F:F,C83,beklenen!J:J)</f>
        <v>0</v>
      </c>
      <c r="P83" s="336">
        <f>SUMIF(Sayfa1!I:I,C83,Sayfa1!J:J)</f>
        <v>0</v>
      </c>
      <c r="Q83" s="336">
        <f>SUMIF(Sayfa1!L:L,C83,Sayfa1!M:M)</f>
        <v>127</v>
      </c>
      <c r="R83" s="425"/>
      <c r="S83" s="425"/>
      <c r="T83" s="425"/>
      <c r="U83" s="239"/>
    </row>
    <row r="84" spans="1:21" x14ac:dyDescent="0.35">
      <c r="A84" s="31" t="s">
        <v>12</v>
      </c>
      <c r="B84" s="247" t="s">
        <v>474</v>
      </c>
      <c r="C84" s="39">
        <v>256712</v>
      </c>
      <c r="D84" s="246" t="s">
        <v>23</v>
      </c>
      <c r="E84" s="219" t="s">
        <v>809</v>
      </c>
      <c r="F84" s="321">
        <v>8</v>
      </c>
      <c r="G84" s="322">
        <v>0</v>
      </c>
      <c r="H84" s="323">
        <v>8</v>
      </c>
      <c r="I84" s="324">
        <v>10</v>
      </c>
      <c r="J84" s="41">
        <v>26</v>
      </c>
      <c r="K84" s="49">
        <v>5</v>
      </c>
      <c r="L84" s="42">
        <v>3380</v>
      </c>
      <c r="M84" s="72"/>
      <c r="N84" s="508">
        <f>J84-K84</f>
        <v>21</v>
      </c>
      <c r="O84" s="336">
        <f>SUMIF(beklenen!F:F,C84,beklenen!J:J)</f>
        <v>8</v>
      </c>
      <c r="P84" s="336">
        <f>SUMIF(Sayfa1!I:I,C84,Sayfa1!J:J)</f>
        <v>0</v>
      </c>
      <c r="Q84" s="336">
        <f>SUMIF(Sayfa1!L:L,C84,Sayfa1!M:M)</f>
        <v>136</v>
      </c>
      <c r="R84" s="425"/>
      <c r="S84" s="425"/>
      <c r="T84" s="425"/>
      <c r="U84" s="239"/>
    </row>
    <row r="85" spans="1:21" x14ac:dyDescent="0.35">
      <c r="A85" s="31" t="s">
        <v>12</v>
      </c>
      <c r="B85" s="247" t="s">
        <v>474</v>
      </c>
      <c r="C85" s="39">
        <v>656763</v>
      </c>
      <c r="D85" s="530" t="s">
        <v>23</v>
      </c>
      <c r="E85" s="219" t="s">
        <v>1268</v>
      </c>
      <c r="F85" s="321">
        <v>0</v>
      </c>
      <c r="G85" s="322">
        <v>0</v>
      </c>
      <c r="H85" s="323">
        <v>1</v>
      </c>
      <c r="I85" s="324">
        <v>4</v>
      </c>
      <c r="J85" s="41">
        <v>5</v>
      </c>
      <c r="K85" s="49">
        <v>0</v>
      </c>
      <c r="L85" s="42">
        <v>3565</v>
      </c>
      <c r="M85" s="72"/>
      <c r="N85" s="508">
        <f>J85-K85</f>
        <v>5</v>
      </c>
      <c r="O85" s="336">
        <f>SUMIF(beklenen!F:F,C85,beklenen!J:J)</f>
        <v>0</v>
      </c>
      <c r="P85" s="336">
        <f>SUMIF(Sayfa1!I:I,C85,Sayfa1!J:J)</f>
        <v>5</v>
      </c>
      <c r="Q85" s="336">
        <f>SUMIF(Sayfa1!L:L,C85,Sayfa1!M:M)</f>
        <v>18</v>
      </c>
      <c r="R85" s="425"/>
      <c r="S85" s="425"/>
      <c r="T85" s="425"/>
      <c r="U85" s="239"/>
    </row>
    <row r="86" spans="1:21" x14ac:dyDescent="0.35">
      <c r="A86" s="31" t="s">
        <v>12</v>
      </c>
      <c r="B86" s="247" t="s">
        <v>1266</v>
      </c>
      <c r="C86" s="39">
        <v>356336</v>
      </c>
      <c r="D86" s="246" t="s">
        <v>23</v>
      </c>
      <c r="E86" s="219" t="s">
        <v>2283</v>
      </c>
      <c r="F86" s="321">
        <v>0</v>
      </c>
      <c r="G86" s="322">
        <v>0</v>
      </c>
      <c r="H86" s="323">
        <v>4</v>
      </c>
      <c r="I86" s="324">
        <v>2</v>
      </c>
      <c r="J86" s="41">
        <v>6</v>
      </c>
      <c r="K86" s="49">
        <v>0</v>
      </c>
      <c r="L86" s="42">
        <v>2415</v>
      </c>
      <c r="M86" s="72"/>
      <c r="N86" s="508"/>
      <c r="O86" s="336">
        <f>SUMIF(beklenen!F:F,C86,beklenen!J:J)</f>
        <v>0</v>
      </c>
      <c r="P86" s="336">
        <f>SUMIF(Sayfa1!I:I,C86,Sayfa1!J:J)</f>
        <v>0</v>
      </c>
      <c r="Q86" s="336">
        <f>SUMIF(Sayfa1!L:L,C86,Sayfa1!M:M)</f>
        <v>14</v>
      </c>
      <c r="R86" s="425"/>
      <c r="S86" s="425"/>
      <c r="T86" s="425"/>
      <c r="U86" s="239"/>
    </row>
    <row r="87" spans="1:21" x14ac:dyDescent="0.35">
      <c r="A87" s="31" t="s">
        <v>12</v>
      </c>
      <c r="B87" s="247" t="s">
        <v>471</v>
      </c>
      <c r="C87" s="39">
        <v>256728</v>
      </c>
      <c r="D87" s="246" t="s">
        <v>23</v>
      </c>
      <c r="E87" s="220" t="s">
        <v>715</v>
      </c>
      <c r="F87" s="321">
        <v>28</v>
      </c>
      <c r="G87" s="322">
        <v>0</v>
      </c>
      <c r="H87" s="323">
        <v>10</v>
      </c>
      <c r="I87" s="324">
        <v>22</v>
      </c>
      <c r="J87" s="41">
        <v>60</v>
      </c>
      <c r="K87" s="49">
        <v>46</v>
      </c>
      <c r="L87" s="42">
        <v>3435</v>
      </c>
      <c r="M87" s="72"/>
      <c r="N87" s="508">
        <f t="shared" ref="N87:N97" si="6">J87-K87</f>
        <v>14</v>
      </c>
      <c r="O87" s="336">
        <f>SUMIF(beklenen!F:F,C87,beklenen!J:J)</f>
        <v>0</v>
      </c>
      <c r="P87" s="336">
        <f>SUMIF(Sayfa1!I:I,C87,Sayfa1!J:J)</f>
        <v>0</v>
      </c>
      <c r="Q87" s="336">
        <f>SUMIF(Sayfa1!L:L,C87,Sayfa1!M:M)</f>
        <v>550</v>
      </c>
      <c r="R87" s="425"/>
      <c r="S87" s="425"/>
      <c r="T87" s="425"/>
      <c r="U87" s="239"/>
    </row>
    <row r="88" spans="1:21" x14ac:dyDescent="0.35">
      <c r="A88" s="31" t="s">
        <v>12</v>
      </c>
      <c r="B88" s="247" t="s">
        <v>471</v>
      </c>
      <c r="C88" s="39">
        <v>256732</v>
      </c>
      <c r="D88" s="62" t="s">
        <v>23</v>
      </c>
      <c r="E88" s="220" t="s">
        <v>684</v>
      </c>
      <c r="F88" s="321">
        <v>0</v>
      </c>
      <c r="G88" s="322">
        <v>0</v>
      </c>
      <c r="H88" s="323">
        <v>6</v>
      </c>
      <c r="I88" s="324">
        <v>4</v>
      </c>
      <c r="J88" s="41">
        <v>10</v>
      </c>
      <c r="K88" s="49">
        <v>0</v>
      </c>
      <c r="L88" s="42">
        <v>3435</v>
      </c>
      <c r="M88" s="72"/>
      <c r="N88" s="508">
        <f t="shared" si="6"/>
        <v>10</v>
      </c>
      <c r="O88" s="336">
        <f>SUMIF(beklenen!F:F,C88,beklenen!J:J)</f>
        <v>0</v>
      </c>
      <c r="P88" s="336">
        <f>SUMIF(Sayfa1!I:I,C88,Sayfa1!J:J)</f>
        <v>0</v>
      </c>
      <c r="Q88" s="336">
        <f>SUMIF(Sayfa1!L:L,C88,Sayfa1!M:M)</f>
        <v>46</v>
      </c>
      <c r="R88" s="425"/>
      <c r="S88" s="425"/>
      <c r="T88" s="425"/>
      <c r="U88" s="239"/>
    </row>
    <row r="89" spans="1:21" x14ac:dyDescent="0.35">
      <c r="A89" s="31" t="s">
        <v>12</v>
      </c>
      <c r="B89" s="247" t="s">
        <v>471</v>
      </c>
      <c r="C89" s="39">
        <v>256722</v>
      </c>
      <c r="D89" s="62" t="s">
        <v>23</v>
      </c>
      <c r="E89" s="220" t="s">
        <v>1571</v>
      </c>
      <c r="F89" s="321">
        <v>0</v>
      </c>
      <c r="G89" s="322">
        <v>0</v>
      </c>
      <c r="H89" s="323">
        <v>8</v>
      </c>
      <c r="I89" s="324">
        <v>12</v>
      </c>
      <c r="J89" s="41">
        <v>20</v>
      </c>
      <c r="K89" s="49">
        <v>0</v>
      </c>
      <c r="L89" s="42">
        <v>3435</v>
      </c>
      <c r="M89" s="72"/>
      <c r="N89" s="508">
        <f t="shared" si="6"/>
        <v>20</v>
      </c>
      <c r="O89" s="336">
        <f>SUMIF(beklenen!F:F,C89,beklenen!J:J)</f>
        <v>8</v>
      </c>
      <c r="P89" s="336">
        <f>SUMIF(Sayfa1!I:I,C89,Sayfa1!J:J)</f>
        <v>0</v>
      </c>
      <c r="Q89" s="336">
        <f>SUMIF(Sayfa1!L:L,C89,Sayfa1!M:M)</f>
        <v>171</v>
      </c>
      <c r="R89" s="425"/>
      <c r="S89" s="425"/>
      <c r="T89" s="425"/>
      <c r="U89" s="239"/>
    </row>
    <row r="90" spans="1:21" x14ac:dyDescent="0.35">
      <c r="A90" s="31" t="s">
        <v>12</v>
      </c>
      <c r="B90" s="247" t="s">
        <v>471</v>
      </c>
      <c r="C90" s="39">
        <v>656764</v>
      </c>
      <c r="D90" s="530" t="s">
        <v>23</v>
      </c>
      <c r="E90" s="220" t="s">
        <v>1269</v>
      </c>
      <c r="F90" s="321">
        <v>0</v>
      </c>
      <c r="G90" s="322">
        <v>0</v>
      </c>
      <c r="H90" s="323">
        <v>2</v>
      </c>
      <c r="I90" s="324">
        <v>8</v>
      </c>
      <c r="J90" s="41">
        <v>10</v>
      </c>
      <c r="K90" s="49">
        <v>0</v>
      </c>
      <c r="L90" s="42">
        <v>3700</v>
      </c>
      <c r="M90" s="72"/>
      <c r="N90" s="508">
        <f t="shared" si="6"/>
        <v>10</v>
      </c>
      <c r="O90" s="336">
        <f>SUMIF(beklenen!F:F,C90,beklenen!J:J)</f>
        <v>0</v>
      </c>
      <c r="P90" s="336">
        <f>SUMIF(Sayfa1!I:I,C90,Sayfa1!J:J)</f>
        <v>10</v>
      </c>
      <c r="Q90" s="336">
        <f>SUMIF(Sayfa1!L:L,C90,Sayfa1!M:M)</f>
        <v>6</v>
      </c>
      <c r="R90" s="425"/>
      <c r="S90" s="425"/>
      <c r="T90" s="425"/>
      <c r="U90" s="239"/>
    </row>
    <row r="91" spans="1:21" x14ac:dyDescent="0.35">
      <c r="A91" s="31" t="s">
        <v>12</v>
      </c>
      <c r="B91" s="247" t="s">
        <v>1266</v>
      </c>
      <c r="C91" s="76">
        <v>356334</v>
      </c>
      <c r="D91" s="62" t="s">
        <v>23</v>
      </c>
      <c r="E91" s="223" t="s">
        <v>2284</v>
      </c>
      <c r="F91" s="321">
        <v>0</v>
      </c>
      <c r="G91" s="322">
        <v>0</v>
      </c>
      <c r="H91" s="323">
        <v>3</v>
      </c>
      <c r="I91" s="324">
        <v>1</v>
      </c>
      <c r="J91" s="41">
        <v>4</v>
      </c>
      <c r="K91" s="49">
        <v>8</v>
      </c>
      <c r="L91" s="488">
        <v>2570</v>
      </c>
      <c r="M91" s="72"/>
      <c r="N91" s="508">
        <f t="shared" si="6"/>
        <v>-4</v>
      </c>
      <c r="O91" s="336">
        <f>SUMIF(beklenen!F:F,C91,beklenen!J:J)</f>
        <v>5</v>
      </c>
      <c r="P91" s="336">
        <f>SUMIF(Sayfa1!I:I,C91,Sayfa1!J:J)</f>
        <v>0</v>
      </c>
      <c r="Q91" s="336">
        <f>SUMIF(Sayfa1!L:L,C91,Sayfa1!M:M)</f>
        <v>58</v>
      </c>
      <c r="R91" s="425"/>
      <c r="S91" s="425"/>
      <c r="T91" s="425"/>
      <c r="U91" s="239"/>
    </row>
    <row r="92" spans="1:21" x14ac:dyDescent="0.35">
      <c r="A92" s="31" t="s">
        <v>12</v>
      </c>
      <c r="B92" s="247" t="s">
        <v>798</v>
      </c>
      <c r="C92" s="76" t="s">
        <v>3374</v>
      </c>
      <c r="D92" s="62" t="s">
        <v>23</v>
      </c>
      <c r="E92" s="223" t="s">
        <v>3371</v>
      </c>
      <c r="F92" s="321">
        <v>0</v>
      </c>
      <c r="G92" s="322">
        <v>0</v>
      </c>
      <c r="H92" s="323">
        <v>0</v>
      </c>
      <c r="I92" s="324">
        <v>0</v>
      </c>
      <c r="J92" s="41">
        <v>0</v>
      </c>
      <c r="K92" s="49">
        <v>0</v>
      </c>
      <c r="L92" s="488">
        <v>2480</v>
      </c>
      <c r="M92" s="72"/>
      <c r="N92" s="508"/>
      <c r="O92" s="336">
        <f>SUMIF(beklenen!F:F,C92,beklenen!J:J)</f>
        <v>0</v>
      </c>
      <c r="P92" s="336">
        <f>SUMIF(Sayfa1!I:I,C92,Sayfa1!J:J)</f>
        <v>0</v>
      </c>
      <c r="Q92" s="336">
        <f>SUMIF(Sayfa1!L:L,C92,Sayfa1!M:M)</f>
        <v>0</v>
      </c>
      <c r="R92" s="425"/>
      <c r="S92" s="425"/>
      <c r="T92" s="425"/>
      <c r="U92" s="239"/>
    </row>
    <row r="93" spans="1:21" x14ac:dyDescent="0.35">
      <c r="A93" s="31" t="s">
        <v>12</v>
      </c>
      <c r="B93" s="247" t="s">
        <v>798</v>
      </c>
      <c r="C93" s="76" t="s">
        <v>3377</v>
      </c>
      <c r="D93" s="62" t="s">
        <v>23</v>
      </c>
      <c r="E93" s="223" t="s">
        <v>3378</v>
      </c>
      <c r="F93" s="321">
        <v>0</v>
      </c>
      <c r="G93" s="322">
        <v>0</v>
      </c>
      <c r="H93" s="323">
        <v>2</v>
      </c>
      <c r="I93" s="324">
        <v>0</v>
      </c>
      <c r="J93" s="41">
        <v>2</v>
      </c>
      <c r="K93" s="49">
        <v>0</v>
      </c>
      <c r="L93" s="488">
        <v>2490</v>
      </c>
      <c r="M93" s="72"/>
      <c r="N93" s="508"/>
      <c r="O93" s="336">
        <f>SUMIF(beklenen!F:F,C93,beklenen!J:J)</f>
        <v>0</v>
      </c>
      <c r="P93" s="336">
        <f>SUMIF(Sayfa1!I:I,C93,Sayfa1!J:J)</f>
        <v>0</v>
      </c>
      <c r="Q93" s="336">
        <f>SUMIF(Sayfa1!L:L,C93,Sayfa1!M:M)</f>
        <v>0</v>
      </c>
      <c r="R93" s="425"/>
      <c r="S93" s="425"/>
      <c r="T93" s="425"/>
      <c r="U93" s="239"/>
    </row>
    <row r="94" spans="1:21" x14ac:dyDescent="0.35">
      <c r="A94" s="31" t="s">
        <v>12</v>
      </c>
      <c r="B94" s="247" t="s">
        <v>798</v>
      </c>
      <c r="C94" s="76" t="s">
        <v>3375</v>
      </c>
      <c r="D94" s="62" t="s">
        <v>23</v>
      </c>
      <c r="E94" s="223" t="s">
        <v>3376</v>
      </c>
      <c r="F94" s="321">
        <v>0</v>
      </c>
      <c r="G94" s="322">
        <v>0</v>
      </c>
      <c r="H94" s="323">
        <v>4</v>
      </c>
      <c r="I94" s="324">
        <v>0</v>
      </c>
      <c r="J94" s="41">
        <v>4</v>
      </c>
      <c r="K94" s="49">
        <v>0</v>
      </c>
      <c r="L94" s="488">
        <v>2600</v>
      </c>
      <c r="M94" s="72"/>
      <c r="N94" s="508"/>
      <c r="O94" s="336">
        <f>SUMIF(beklenen!F:F,C94,beklenen!J:J)</f>
        <v>0</v>
      </c>
      <c r="P94" s="336">
        <f>SUMIF(Sayfa1!I:I,C94,Sayfa1!J:J)</f>
        <v>0</v>
      </c>
      <c r="Q94" s="336">
        <f>SUMIF(Sayfa1!L:L,C94,Sayfa1!M:M)</f>
        <v>0</v>
      </c>
      <c r="R94" s="425"/>
      <c r="S94" s="425"/>
      <c r="T94" s="425"/>
      <c r="U94" s="239"/>
    </row>
    <row r="95" spans="1:21" x14ac:dyDescent="0.35">
      <c r="A95" s="31" t="s">
        <v>12</v>
      </c>
      <c r="B95" s="247" t="s">
        <v>798</v>
      </c>
      <c r="C95" s="76" t="s">
        <v>3379</v>
      </c>
      <c r="D95" s="62" t="s">
        <v>23</v>
      </c>
      <c r="E95" s="223" t="s">
        <v>3380</v>
      </c>
      <c r="F95" s="321">
        <v>0</v>
      </c>
      <c r="G95" s="322">
        <v>0</v>
      </c>
      <c r="H95" s="323">
        <v>8</v>
      </c>
      <c r="I95" s="324">
        <v>0</v>
      </c>
      <c r="J95" s="41">
        <v>8</v>
      </c>
      <c r="K95" s="49">
        <v>0</v>
      </c>
      <c r="L95" s="488">
        <v>2610</v>
      </c>
      <c r="M95" s="72"/>
      <c r="N95" s="508"/>
      <c r="O95" s="336">
        <f>SUMIF(beklenen!F:F,C95,beklenen!J:J)</f>
        <v>0</v>
      </c>
      <c r="P95" s="336">
        <f>SUMIF(Sayfa1!I:I,C95,Sayfa1!J:J)</f>
        <v>0</v>
      </c>
      <c r="Q95" s="336">
        <f>SUMIF(Sayfa1!L:L,C95,Sayfa1!M:M)</f>
        <v>0</v>
      </c>
      <c r="R95" s="425"/>
      <c r="S95" s="425"/>
      <c r="T95" s="425"/>
      <c r="U95" s="239"/>
    </row>
    <row r="96" spans="1:21" x14ac:dyDescent="0.35">
      <c r="A96" s="31" t="s">
        <v>12</v>
      </c>
      <c r="B96" s="247" t="s">
        <v>798</v>
      </c>
      <c r="C96" s="76" t="s">
        <v>3381</v>
      </c>
      <c r="D96" s="62" t="s">
        <v>23</v>
      </c>
      <c r="E96" s="223" t="s">
        <v>3382</v>
      </c>
      <c r="F96" s="321">
        <v>0</v>
      </c>
      <c r="G96" s="322">
        <v>0</v>
      </c>
      <c r="H96" s="323">
        <v>0</v>
      </c>
      <c r="I96" s="324">
        <v>0</v>
      </c>
      <c r="J96" s="41">
        <v>0</v>
      </c>
      <c r="K96" s="49">
        <v>0</v>
      </c>
      <c r="L96" s="488">
        <v>2610</v>
      </c>
      <c r="M96" s="72"/>
      <c r="N96" s="508"/>
      <c r="O96" s="336">
        <f>SUMIF(beklenen!F:F,C96,beklenen!J:J)</f>
        <v>0</v>
      </c>
      <c r="P96" s="336">
        <f>SUMIF(Sayfa1!I:I,C96,Sayfa1!J:J)</f>
        <v>0</v>
      </c>
      <c r="Q96" s="336">
        <f>SUMIF(Sayfa1!L:L,C96,Sayfa1!M:M)</f>
        <v>0</v>
      </c>
      <c r="R96" s="425"/>
      <c r="S96" s="425"/>
      <c r="T96" s="425"/>
      <c r="U96" s="239"/>
    </row>
    <row r="97" spans="1:21" x14ac:dyDescent="0.35">
      <c r="A97" s="31" t="s">
        <v>12</v>
      </c>
      <c r="B97" s="247" t="s">
        <v>472</v>
      </c>
      <c r="C97" s="584">
        <v>556141</v>
      </c>
      <c r="D97" s="102" t="s">
        <v>24</v>
      </c>
      <c r="E97" s="221" t="s">
        <v>789</v>
      </c>
      <c r="F97" s="321">
        <v>0</v>
      </c>
      <c r="G97" s="322">
        <v>0</v>
      </c>
      <c r="H97" s="323">
        <v>0</v>
      </c>
      <c r="I97" s="324">
        <v>0</v>
      </c>
      <c r="J97" s="61">
        <v>0</v>
      </c>
      <c r="K97" s="34">
        <v>0</v>
      </c>
      <c r="L97" s="36">
        <v>3985</v>
      </c>
      <c r="M97" s="72"/>
      <c r="N97" s="508">
        <f t="shared" si="6"/>
        <v>0</v>
      </c>
      <c r="O97" s="336">
        <f>SUMIF(beklenen!F:F,C97,beklenen!J:J)</f>
        <v>0</v>
      </c>
      <c r="P97" s="336">
        <f>SUMIF(Sayfa1!I:I,C97,Sayfa1!J:J)</f>
        <v>0</v>
      </c>
      <c r="Q97" s="336">
        <f>SUMIF(Sayfa1!L:L,C97,Sayfa1!M:M)</f>
        <v>22</v>
      </c>
      <c r="R97" s="425"/>
      <c r="S97" s="425"/>
      <c r="T97" s="425"/>
      <c r="U97" s="239"/>
    </row>
    <row r="98" spans="1:21" x14ac:dyDescent="0.35">
      <c r="A98" s="31" t="s">
        <v>12</v>
      </c>
      <c r="B98" s="247" t="s">
        <v>472</v>
      </c>
      <c r="C98" s="584">
        <v>556605</v>
      </c>
      <c r="D98" s="136" t="s">
        <v>24</v>
      </c>
      <c r="E98" s="221" t="s">
        <v>2629</v>
      </c>
      <c r="F98" s="321">
        <v>0</v>
      </c>
      <c r="G98" s="322">
        <v>0</v>
      </c>
      <c r="H98" s="323">
        <v>6</v>
      </c>
      <c r="I98" s="324">
        <v>4</v>
      </c>
      <c r="J98" s="61">
        <v>10</v>
      </c>
      <c r="K98" s="34">
        <v>0</v>
      </c>
      <c r="L98" s="36">
        <v>4120</v>
      </c>
      <c r="M98" s="72"/>
      <c r="N98" s="508"/>
      <c r="O98" s="336">
        <f>SUMIF(beklenen!F:F,C98,beklenen!J:J)</f>
        <v>0</v>
      </c>
      <c r="P98" s="336">
        <f>SUMIF(Sayfa1!I:I,C98,Sayfa1!J:J)</f>
        <v>0</v>
      </c>
      <c r="Q98" s="336">
        <f>SUMIF(Sayfa1!L:L,C98,Sayfa1!M:M)</f>
        <v>2</v>
      </c>
      <c r="R98" s="425"/>
      <c r="S98" s="425"/>
      <c r="T98" s="425"/>
      <c r="U98" s="239"/>
    </row>
    <row r="99" spans="1:21" x14ac:dyDescent="0.35">
      <c r="A99" s="593" t="s">
        <v>12</v>
      </c>
      <c r="B99" s="590" t="s">
        <v>798</v>
      </c>
      <c r="C99" s="584" t="s">
        <v>4530</v>
      </c>
      <c r="D99" s="38" t="s">
        <v>24</v>
      </c>
      <c r="E99" s="221" t="s">
        <v>4531</v>
      </c>
      <c r="F99" s="321">
        <v>0</v>
      </c>
      <c r="G99" s="322">
        <v>0</v>
      </c>
      <c r="H99" s="323">
        <v>0</v>
      </c>
      <c r="I99" s="324">
        <v>2</v>
      </c>
      <c r="J99" s="61">
        <v>2</v>
      </c>
      <c r="K99" s="72">
        <v>0</v>
      </c>
      <c r="L99" s="36">
        <v>3000</v>
      </c>
      <c r="M99" s="72"/>
      <c r="N99" s="508"/>
      <c r="O99" s="336">
        <f>SUMIF(beklenen!F:F,C99,beklenen!J:J)</f>
        <v>0</v>
      </c>
      <c r="P99" s="336">
        <f>SUMIF(Sayfa1!I:I,C99,Sayfa1!J:J)</f>
        <v>0</v>
      </c>
      <c r="Q99" s="336">
        <f>SUMIF(Sayfa1!L:L,C99,Sayfa1!M:M)</f>
        <v>0</v>
      </c>
      <c r="R99" s="425"/>
      <c r="S99" s="425"/>
      <c r="T99" s="425"/>
      <c r="U99" s="239"/>
    </row>
    <row r="100" spans="1:21" x14ac:dyDescent="0.35">
      <c r="A100" s="31" t="s">
        <v>12</v>
      </c>
      <c r="B100" s="247" t="s">
        <v>473</v>
      </c>
      <c r="C100" s="245">
        <v>256803</v>
      </c>
      <c r="D100" s="62" t="s">
        <v>25</v>
      </c>
      <c r="E100" s="220" t="s">
        <v>698</v>
      </c>
      <c r="F100" s="321">
        <v>38</v>
      </c>
      <c r="G100" s="322">
        <v>0</v>
      </c>
      <c r="H100" s="323">
        <v>12</v>
      </c>
      <c r="I100" s="324">
        <v>27</v>
      </c>
      <c r="J100" s="41">
        <v>77</v>
      </c>
      <c r="K100" s="49">
        <v>86</v>
      </c>
      <c r="L100" s="42">
        <v>3115</v>
      </c>
      <c r="M100" s="72"/>
      <c r="N100" s="508">
        <f t="shared" ref="N100:N103" si="7">J100-K100</f>
        <v>-9</v>
      </c>
      <c r="O100" s="336">
        <f>SUMIF(beklenen!F:F,C100,beklenen!J:J)</f>
        <v>20</v>
      </c>
      <c r="P100" s="336">
        <f>SUMIF(Sayfa1!I:I,C100,Sayfa1!J:J)</f>
        <v>0</v>
      </c>
      <c r="Q100" s="336">
        <f>SUMIF(Sayfa1!L:L,C100,Sayfa1!M:M)</f>
        <v>832</v>
      </c>
      <c r="R100" s="425"/>
      <c r="S100" s="425"/>
      <c r="T100" s="425"/>
      <c r="U100" s="239"/>
    </row>
    <row r="101" spans="1:21" x14ac:dyDescent="0.35">
      <c r="A101" s="31" t="s">
        <v>12</v>
      </c>
      <c r="B101" s="247" t="s">
        <v>473</v>
      </c>
      <c r="C101" s="245">
        <v>256805</v>
      </c>
      <c r="D101" s="62" t="s">
        <v>25</v>
      </c>
      <c r="E101" s="220" t="s">
        <v>699</v>
      </c>
      <c r="F101" s="321">
        <v>1</v>
      </c>
      <c r="G101" s="322">
        <v>0</v>
      </c>
      <c r="H101" s="323">
        <v>7</v>
      </c>
      <c r="I101" s="324">
        <v>10</v>
      </c>
      <c r="J101" s="41">
        <v>18</v>
      </c>
      <c r="K101" s="49">
        <v>6</v>
      </c>
      <c r="L101" s="42">
        <v>3285</v>
      </c>
      <c r="M101" s="72"/>
      <c r="N101" s="508">
        <f t="shared" si="7"/>
        <v>12</v>
      </c>
      <c r="O101" s="336">
        <f>SUMIF(beklenen!F:F,C101,beklenen!J:J)</f>
        <v>10</v>
      </c>
      <c r="P101" s="336">
        <f>SUMIF(Sayfa1!I:I,C101,Sayfa1!J:J)</f>
        <v>0</v>
      </c>
      <c r="Q101" s="336">
        <f>SUMIF(Sayfa1!L:L,C101,Sayfa1!M:M)</f>
        <v>156</v>
      </c>
      <c r="R101" s="425"/>
      <c r="S101" s="425"/>
      <c r="T101" s="425"/>
      <c r="U101" s="239"/>
    </row>
    <row r="102" spans="1:21" x14ac:dyDescent="0.35">
      <c r="A102" s="31" t="s">
        <v>12</v>
      </c>
      <c r="B102" s="247" t="s">
        <v>473</v>
      </c>
      <c r="C102" s="39">
        <v>656868</v>
      </c>
      <c r="D102" s="246" t="s">
        <v>25</v>
      </c>
      <c r="E102" s="512" t="s">
        <v>700</v>
      </c>
      <c r="F102" s="321">
        <v>15</v>
      </c>
      <c r="G102" s="322">
        <v>0</v>
      </c>
      <c r="H102" s="323">
        <v>7</v>
      </c>
      <c r="I102" s="324">
        <v>11</v>
      </c>
      <c r="J102" s="41">
        <v>33</v>
      </c>
      <c r="K102" s="49">
        <v>2</v>
      </c>
      <c r="L102" s="30">
        <v>3350</v>
      </c>
      <c r="M102" s="72"/>
      <c r="N102" s="508">
        <f t="shared" si="7"/>
        <v>31</v>
      </c>
      <c r="O102" s="336">
        <f>SUMIF(beklenen!F:F,C102,beklenen!J:J)</f>
        <v>0</v>
      </c>
      <c r="P102" s="336">
        <f>SUMIF(Sayfa1!I:I,C102,Sayfa1!J:J)</f>
        <v>0</v>
      </c>
      <c r="Q102" s="336">
        <f>SUMIF(Sayfa1!L:L,C102,Sayfa1!M:M)</f>
        <v>40</v>
      </c>
      <c r="R102" s="425"/>
      <c r="S102" s="425"/>
      <c r="T102" s="425"/>
      <c r="U102" s="239"/>
    </row>
    <row r="103" spans="1:21" x14ac:dyDescent="0.35">
      <c r="A103" s="31" t="s">
        <v>12</v>
      </c>
      <c r="B103" s="247" t="s">
        <v>473</v>
      </c>
      <c r="C103" s="245">
        <v>656878</v>
      </c>
      <c r="D103" s="43" t="s">
        <v>25</v>
      </c>
      <c r="E103" s="512" t="s">
        <v>701</v>
      </c>
      <c r="F103" s="321">
        <v>8</v>
      </c>
      <c r="G103" s="322">
        <v>0</v>
      </c>
      <c r="H103" s="323">
        <v>8</v>
      </c>
      <c r="I103" s="324">
        <v>14</v>
      </c>
      <c r="J103" s="29">
        <v>30</v>
      </c>
      <c r="K103" s="49">
        <v>1</v>
      </c>
      <c r="L103" s="30">
        <v>3315</v>
      </c>
      <c r="M103" s="72"/>
      <c r="N103" s="508">
        <f t="shared" si="7"/>
        <v>29</v>
      </c>
      <c r="O103" s="336">
        <f>SUMIF(beklenen!F:F,C103,beklenen!J:J)</f>
        <v>0</v>
      </c>
      <c r="P103" s="336">
        <f>SUMIF(Sayfa1!I:I,C103,Sayfa1!J:J)</f>
        <v>0</v>
      </c>
      <c r="Q103" s="336">
        <f>SUMIF(Sayfa1!L:L,C103,Sayfa1!M:M)</f>
        <v>218</v>
      </c>
      <c r="R103" s="425"/>
      <c r="S103" s="425"/>
      <c r="T103" s="425"/>
      <c r="U103" s="239"/>
    </row>
    <row r="104" spans="1:21" x14ac:dyDescent="0.35">
      <c r="A104" s="31" t="s">
        <v>12</v>
      </c>
      <c r="B104" s="247" t="s">
        <v>1266</v>
      </c>
      <c r="C104" s="245" t="s">
        <v>2351</v>
      </c>
      <c r="D104" s="246" t="s">
        <v>25</v>
      </c>
      <c r="E104" s="220" t="s">
        <v>2371</v>
      </c>
      <c r="F104" s="321">
        <v>6</v>
      </c>
      <c r="G104" s="322">
        <v>0</v>
      </c>
      <c r="H104" s="323">
        <v>14</v>
      </c>
      <c r="I104" s="324">
        <v>0</v>
      </c>
      <c r="J104" s="41">
        <v>20</v>
      </c>
      <c r="K104" s="49">
        <v>0</v>
      </c>
      <c r="L104" s="42">
        <v>1975</v>
      </c>
      <c r="M104" s="72"/>
      <c r="N104" s="508"/>
      <c r="O104" s="336">
        <f>SUMIF(beklenen!F:F,C104,beklenen!J:J)</f>
        <v>0</v>
      </c>
      <c r="P104" s="336">
        <f>SUMIF(Sayfa1!I:I,C104,Sayfa1!J:J)</f>
        <v>0</v>
      </c>
      <c r="Q104" s="336">
        <f>SUMIF(Sayfa1!L:L,C104,Sayfa1!M:M)</f>
        <v>58</v>
      </c>
      <c r="R104" s="425"/>
      <c r="S104" s="425"/>
      <c r="T104" s="425"/>
      <c r="U104" s="239"/>
    </row>
    <row r="105" spans="1:21" ht="15" thickBot="1" x14ac:dyDescent="0.4">
      <c r="A105" s="31" t="s">
        <v>12</v>
      </c>
      <c r="B105" s="247" t="s">
        <v>474</v>
      </c>
      <c r="C105" s="39">
        <v>656871</v>
      </c>
      <c r="D105" s="246" t="s">
        <v>25</v>
      </c>
      <c r="E105" s="452" t="s">
        <v>1270</v>
      </c>
      <c r="F105" s="321">
        <v>2</v>
      </c>
      <c r="G105" s="322">
        <v>0</v>
      </c>
      <c r="H105" s="323">
        <v>6</v>
      </c>
      <c r="I105" s="324">
        <v>6</v>
      </c>
      <c r="J105" s="41">
        <v>14</v>
      </c>
      <c r="K105" s="49">
        <v>0</v>
      </c>
      <c r="L105" s="42">
        <v>3495</v>
      </c>
      <c r="M105" s="72"/>
      <c r="N105" s="508"/>
      <c r="O105" s="336">
        <f>SUMIF(beklenen!F:F,C105,beklenen!J:J)</f>
        <v>7</v>
      </c>
      <c r="P105" s="336">
        <f>SUMIF(Sayfa1!I:I,C105,Sayfa1!J:J)</f>
        <v>0</v>
      </c>
      <c r="Q105" s="336">
        <f>SUMIF(Sayfa1!L:L,C105,Sayfa1!M:M)</f>
        <v>24</v>
      </c>
      <c r="R105" s="425"/>
      <c r="S105" s="425"/>
      <c r="T105" s="425"/>
      <c r="U105" s="239"/>
    </row>
    <row r="106" spans="1:21" x14ac:dyDescent="0.35">
      <c r="A106" s="77" t="s">
        <v>26</v>
      </c>
      <c r="B106" s="247" t="s">
        <v>467</v>
      </c>
      <c r="C106" s="476">
        <v>246800</v>
      </c>
      <c r="D106" s="477" t="s">
        <v>27</v>
      </c>
      <c r="E106" s="478" t="s">
        <v>703</v>
      </c>
      <c r="F106" s="321">
        <v>0</v>
      </c>
      <c r="G106" s="322">
        <v>0</v>
      </c>
      <c r="H106" s="323">
        <v>1</v>
      </c>
      <c r="I106" s="324">
        <v>0</v>
      </c>
      <c r="J106" s="282">
        <v>1</v>
      </c>
      <c r="K106" s="283">
        <v>0</v>
      </c>
      <c r="L106" s="284">
        <v>1060</v>
      </c>
      <c r="M106" s="72"/>
      <c r="N106" s="508">
        <f t="shared" ref="N106:N122" si="8">J106-K106</f>
        <v>1</v>
      </c>
      <c r="O106" s="336">
        <f>SUMIF(beklenen!F:F,C106,beklenen!J:J)</f>
        <v>0</v>
      </c>
      <c r="P106" s="336">
        <f>SUMIF(Sayfa1!I:I,C106,Sayfa1!J:J)</f>
        <v>1</v>
      </c>
      <c r="Q106" s="336">
        <f>SUMIF(Sayfa1!L:L,C106,Sayfa1!M:M)</f>
        <v>6</v>
      </c>
      <c r="R106" s="425"/>
      <c r="S106" s="425"/>
      <c r="T106" s="425"/>
      <c r="U106" s="239"/>
    </row>
    <row r="107" spans="1:21" x14ac:dyDescent="0.35">
      <c r="A107" s="31" t="s">
        <v>26</v>
      </c>
      <c r="B107" s="247" t="s">
        <v>467</v>
      </c>
      <c r="C107" s="37">
        <v>248011</v>
      </c>
      <c r="D107" s="102" t="s">
        <v>28</v>
      </c>
      <c r="E107" s="37" t="s">
        <v>1245</v>
      </c>
      <c r="F107" s="321">
        <v>6</v>
      </c>
      <c r="G107" s="322">
        <v>0</v>
      </c>
      <c r="H107" s="323">
        <v>10</v>
      </c>
      <c r="I107" s="324">
        <v>7</v>
      </c>
      <c r="J107" s="61">
        <v>23</v>
      </c>
      <c r="K107" s="34">
        <v>0</v>
      </c>
      <c r="L107" s="30">
        <v>1085</v>
      </c>
      <c r="M107" s="72"/>
      <c r="N107" s="508">
        <f t="shared" si="8"/>
        <v>23</v>
      </c>
      <c r="O107" s="336">
        <f>SUMIF(beklenen!F:F,C107,beklenen!J:J)</f>
        <v>0</v>
      </c>
      <c r="P107" s="336">
        <f>SUMIF(Sayfa1!I:I,C107,Sayfa1!J:J)</f>
        <v>0</v>
      </c>
      <c r="Q107" s="336">
        <f>SUMIF(Sayfa1!L:L,C107,Sayfa1!M:M)</f>
        <v>96</v>
      </c>
      <c r="R107" s="425"/>
      <c r="S107" s="425"/>
      <c r="T107" s="425"/>
      <c r="U107" s="239"/>
    </row>
    <row r="108" spans="1:21" x14ac:dyDescent="0.35">
      <c r="A108" s="31" t="s">
        <v>26</v>
      </c>
      <c r="B108" s="247" t="s">
        <v>467</v>
      </c>
      <c r="C108" s="32">
        <v>648056</v>
      </c>
      <c r="D108" s="134" t="s">
        <v>28</v>
      </c>
      <c r="E108" s="84" t="s">
        <v>705</v>
      </c>
      <c r="F108" s="321">
        <v>0</v>
      </c>
      <c r="G108" s="322">
        <v>0</v>
      </c>
      <c r="H108" s="323">
        <v>0</v>
      </c>
      <c r="I108" s="324">
        <v>4</v>
      </c>
      <c r="J108" s="61">
        <v>4</v>
      </c>
      <c r="K108" s="34">
        <v>0</v>
      </c>
      <c r="L108" s="42">
        <v>1115</v>
      </c>
      <c r="M108" s="72"/>
      <c r="N108" s="508">
        <f t="shared" si="8"/>
        <v>4</v>
      </c>
      <c r="O108" s="336">
        <f>SUMIF(beklenen!F:F,C108,beklenen!J:J)</f>
        <v>0</v>
      </c>
      <c r="P108" s="336">
        <f>SUMIF(Sayfa1!I:I,C108,Sayfa1!J:J)</f>
        <v>0</v>
      </c>
      <c r="Q108" s="336">
        <f>SUMIF(Sayfa1!L:L,C108,Sayfa1!M:M)</f>
        <v>24</v>
      </c>
      <c r="R108" s="425"/>
      <c r="S108" s="425"/>
      <c r="T108" s="425"/>
      <c r="U108" s="239"/>
    </row>
    <row r="109" spans="1:21" x14ac:dyDescent="0.35">
      <c r="A109" s="31" t="s">
        <v>26</v>
      </c>
      <c r="B109" s="247" t="s">
        <v>469</v>
      </c>
      <c r="C109" s="37">
        <v>248012</v>
      </c>
      <c r="D109" s="106" t="s">
        <v>28</v>
      </c>
      <c r="E109" s="37" t="s">
        <v>704</v>
      </c>
      <c r="F109" s="321">
        <v>11</v>
      </c>
      <c r="G109" s="322">
        <v>0</v>
      </c>
      <c r="H109" s="323">
        <v>10</v>
      </c>
      <c r="I109" s="324">
        <v>14</v>
      </c>
      <c r="J109" s="61">
        <v>35</v>
      </c>
      <c r="K109" s="34">
        <v>0</v>
      </c>
      <c r="L109" s="42">
        <v>1100</v>
      </c>
      <c r="M109" s="72"/>
      <c r="N109" s="508">
        <f t="shared" si="8"/>
        <v>35</v>
      </c>
      <c r="O109" s="336">
        <f>SUMIF(beklenen!F:F,C109,beklenen!J:J)</f>
        <v>0</v>
      </c>
      <c r="P109" s="336">
        <f>SUMIF(Sayfa1!I:I,C109,Sayfa1!J:J)</f>
        <v>0</v>
      </c>
      <c r="Q109" s="336">
        <f>SUMIF(Sayfa1!L:L,C109,Sayfa1!M:M)</f>
        <v>175</v>
      </c>
      <c r="R109" s="425"/>
      <c r="S109" s="425"/>
      <c r="T109" s="425"/>
      <c r="U109" s="239"/>
    </row>
    <row r="110" spans="1:21" x14ac:dyDescent="0.35">
      <c r="A110" s="31" t="s">
        <v>26</v>
      </c>
      <c r="B110" s="247" t="s">
        <v>469</v>
      </c>
      <c r="C110" s="32">
        <v>648055</v>
      </c>
      <c r="D110" s="38" t="s">
        <v>28</v>
      </c>
      <c r="E110" s="37" t="s">
        <v>706</v>
      </c>
      <c r="F110" s="321">
        <v>4</v>
      </c>
      <c r="G110" s="322">
        <v>0</v>
      </c>
      <c r="H110" s="323">
        <v>7</v>
      </c>
      <c r="I110" s="324">
        <v>4</v>
      </c>
      <c r="J110" s="61">
        <v>15</v>
      </c>
      <c r="K110" s="34">
        <v>0</v>
      </c>
      <c r="L110" s="42">
        <v>1140</v>
      </c>
      <c r="M110" s="72"/>
      <c r="N110" s="508">
        <f t="shared" si="8"/>
        <v>15</v>
      </c>
      <c r="O110" s="336">
        <f>SUMIF(beklenen!F:F,C110,beklenen!J:J)</f>
        <v>0</v>
      </c>
      <c r="P110" s="336">
        <f>SUMIF(Sayfa1!I:I,C110,Sayfa1!J:J)</f>
        <v>0</v>
      </c>
      <c r="Q110" s="336">
        <f>SUMIF(Sayfa1!L:L,C110,Sayfa1!M:M)</f>
        <v>36</v>
      </c>
      <c r="R110" s="425"/>
      <c r="S110" s="425"/>
      <c r="T110" s="425"/>
      <c r="U110" s="239"/>
    </row>
    <row r="111" spans="1:21" x14ac:dyDescent="0.35">
      <c r="A111" s="31" t="s">
        <v>26</v>
      </c>
      <c r="B111" s="247" t="s">
        <v>467</v>
      </c>
      <c r="C111" s="245">
        <v>248362</v>
      </c>
      <c r="D111" s="246" t="s">
        <v>29</v>
      </c>
      <c r="E111" s="245" t="s">
        <v>1883</v>
      </c>
      <c r="F111" s="321">
        <v>2</v>
      </c>
      <c r="G111" s="322">
        <v>0</v>
      </c>
      <c r="H111" s="323">
        <v>10</v>
      </c>
      <c r="I111" s="324">
        <v>10</v>
      </c>
      <c r="J111" s="41">
        <v>22</v>
      </c>
      <c r="K111" s="49">
        <v>0</v>
      </c>
      <c r="L111" s="42">
        <v>1265</v>
      </c>
      <c r="M111" s="72"/>
      <c r="N111" s="508">
        <f t="shared" si="8"/>
        <v>22</v>
      </c>
      <c r="O111" s="336">
        <f>SUMIF(beklenen!F:F,C111,beklenen!J:J)</f>
        <v>0</v>
      </c>
      <c r="P111" s="336">
        <f>SUMIF(Sayfa1!I:I,C111,Sayfa1!J:J)</f>
        <v>0</v>
      </c>
      <c r="Q111" s="336">
        <f>SUMIF(Sayfa1!L:L,C111,Sayfa1!M:M)</f>
        <v>140</v>
      </c>
      <c r="R111" s="425"/>
      <c r="S111" s="425"/>
      <c r="T111" s="425"/>
      <c r="U111" s="239"/>
    </row>
    <row r="112" spans="1:21" x14ac:dyDescent="0.35">
      <c r="A112" s="31" t="s">
        <v>26</v>
      </c>
      <c r="B112" s="247" t="s">
        <v>467</v>
      </c>
      <c r="C112" s="39">
        <v>648424</v>
      </c>
      <c r="D112" s="246" t="s">
        <v>29</v>
      </c>
      <c r="E112" s="85" t="s">
        <v>790</v>
      </c>
      <c r="F112" s="321">
        <v>2</v>
      </c>
      <c r="G112" s="322">
        <v>0</v>
      </c>
      <c r="H112" s="323">
        <v>8</v>
      </c>
      <c r="I112" s="324">
        <v>8</v>
      </c>
      <c r="J112" s="41">
        <v>18</v>
      </c>
      <c r="K112" s="49">
        <v>2</v>
      </c>
      <c r="L112" s="42">
        <v>1325</v>
      </c>
      <c r="M112" s="72"/>
      <c r="N112" s="508">
        <f t="shared" si="8"/>
        <v>16</v>
      </c>
      <c r="O112" s="336">
        <f>SUMIF(beklenen!F:F,C112,beklenen!J:J)</f>
        <v>0</v>
      </c>
      <c r="P112" s="336">
        <f>SUMIF(Sayfa1!I:I,C112,Sayfa1!J:J)</f>
        <v>0</v>
      </c>
      <c r="Q112" s="336">
        <f>SUMIF(Sayfa1!L:L,C112,Sayfa1!M:M)</f>
        <v>57</v>
      </c>
      <c r="R112" s="425"/>
      <c r="S112" s="425"/>
      <c r="T112" s="425"/>
      <c r="U112" s="239"/>
    </row>
    <row r="113" spans="1:21" x14ac:dyDescent="0.35">
      <c r="A113" s="31" t="s">
        <v>26</v>
      </c>
      <c r="B113" s="247" t="s">
        <v>475</v>
      </c>
      <c r="C113" s="245">
        <v>248361</v>
      </c>
      <c r="D113" s="43" t="s">
        <v>29</v>
      </c>
      <c r="E113" s="245" t="s">
        <v>708</v>
      </c>
      <c r="F113" s="321">
        <v>0</v>
      </c>
      <c r="G113" s="322">
        <v>0</v>
      </c>
      <c r="H113" s="323">
        <v>6</v>
      </c>
      <c r="I113" s="324">
        <v>4</v>
      </c>
      <c r="J113" s="41">
        <v>10</v>
      </c>
      <c r="K113" s="49">
        <v>0</v>
      </c>
      <c r="L113" s="42">
        <v>1295</v>
      </c>
      <c r="M113" s="72"/>
      <c r="N113" s="508">
        <f t="shared" si="8"/>
        <v>10</v>
      </c>
      <c r="O113" s="336">
        <f>SUMIF(beklenen!F:F,C113,beklenen!J:J)</f>
        <v>0</v>
      </c>
      <c r="P113" s="336">
        <f>SUMIF(Sayfa1!I:I,C113,Sayfa1!J:J)</f>
        <v>0</v>
      </c>
      <c r="Q113" s="336">
        <f>SUMIF(Sayfa1!L:L,C113,Sayfa1!M:M)</f>
        <v>69</v>
      </c>
      <c r="R113" s="425"/>
      <c r="S113" s="425"/>
      <c r="T113" s="425"/>
      <c r="U113" s="239"/>
    </row>
    <row r="114" spans="1:21" x14ac:dyDescent="0.35">
      <c r="A114" s="31" t="s">
        <v>26</v>
      </c>
      <c r="B114" s="247" t="s">
        <v>469</v>
      </c>
      <c r="C114" s="39">
        <v>248354</v>
      </c>
      <c r="D114" s="246" t="s">
        <v>29</v>
      </c>
      <c r="E114" s="245" t="s">
        <v>709</v>
      </c>
      <c r="F114" s="321">
        <v>0</v>
      </c>
      <c r="G114" s="322">
        <v>0</v>
      </c>
      <c r="H114" s="323">
        <v>0</v>
      </c>
      <c r="I114" s="324">
        <v>4</v>
      </c>
      <c r="J114" s="41">
        <v>4</v>
      </c>
      <c r="K114" s="49">
        <v>0</v>
      </c>
      <c r="L114" s="42">
        <v>1310</v>
      </c>
      <c r="M114" s="72"/>
      <c r="N114" s="508">
        <f t="shared" si="8"/>
        <v>4</v>
      </c>
      <c r="O114" s="336">
        <f>SUMIF(beklenen!F:F,C114,beklenen!J:J)</f>
        <v>0</v>
      </c>
      <c r="P114" s="336">
        <f>SUMIF(Sayfa1!I:I,C114,Sayfa1!J:J)</f>
        <v>0</v>
      </c>
      <c r="Q114" s="336">
        <f>SUMIF(Sayfa1!L:L,C114,Sayfa1!M:M)</f>
        <v>215</v>
      </c>
      <c r="R114" s="425"/>
      <c r="S114" s="425"/>
      <c r="T114" s="425"/>
      <c r="U114" s="239"/>
    </row>
    <row r="115" spans="1:21" x14ac:dyDescent="0.35">
      <c r="A115" s="593" t="s">
        <v>26</v>
      </c>
      <c r="B115" s="590" t="s">
        <v>469</v>
      </c>
      <c r="C115" s="245">
        <v>248368</v>
      </c>
      <c r="D115" s="246" t="s">
        <v>29</v>
      </c>
      <c r="E115" s="245" t="s">
        <v>4507</v>
      </c>
      <c r="F115" s="321">
        <v>2</v>
      </c>
      <c r="G115" s="322">
        <v>0</v>
      </c>
      <c r="H115" s="323">
        <v>4</v>
      </c>
      <c r="I115" s="324">
        <v>8</v>
      </c>
      <c r="J115" s="41">
        <v>14</v>
      </c>
      <c r="K115" s="49">
        <v>0</v>
      </c>
      <c r="L115" s="42">
        <v>1310</v>
      </c>
      <c r="M115" s="72"/>
      <c r="N115" s="508"/>
      <c r="O115" s="336">
        <f>SUMIF(beklenen!F:F,C115,beklenen!J:J)</f>
        <v>0</v>
      </c>
      <c r="P115" s="336">
        <f>SUMIF(Sayfa1!I:I,C115,Sayfa1!J:J)</f>
        <v>0</v>
      </c>
      <c r="Q115" s="336">
        <f>SUMIF(Sayfa1!L:L,C115,Sayfa1!M:M)</f>
        <v>0</v>
      </c>
      <c r="R115" s="425"/>
      <c r="S115" s="425"/>
      <c r="T115" s="425"/>
      <c r="U115" s="239"/>
    </row>
    <row r="116" spans="1:21" x14ac:dyDescent="0.35">
      <c r="A116" s="593" t="s">
        <v>26</v>
      </c>
      <c r="B116" s="590" t="s">
        <v>469</v>
      </c>
      <c r="C116" s="245">
        <v>648364</v>
      </c>
      <c r="D116" s="59" t="s">
        <v>29</v>
      </c>
      <c r="E116" s="245" t="s">
        <v>672</v>
      </c>
      <c r="F116" s="321">
        <v>0</v>
      </c>
      <c r="G116" s="322">
        <v>0</v>
      </c>
      <c r="H116" s="323">
        <v>4</v>
      </c>
      <c r="I116" s="324">
        <v>5</v>
      </c>
      <c r="J116" s="41">
        <v>9</v>
      </c>
      <c r="K116" s="49">
        <v>0</v>
      </c>
      <c r="L116" s="42">
        <v>1360</v>
      </c>
      <c r="M116" s="72"/>
      <c r="N116" s="508"/>
      <c r="O116" s="336"/>
      <c r="P116" s="336"/>
      <c r="Q116" s="336"/>
      <c r="R116" s="425"/>
      <c r="S116" s="425"/>
      <c r="T116" s="425"/>
      <c r="U116" s="239"/>
    </row>
    <row r="117" spans="1:21" x14ac:dyDescent="0.35">
      <c r="A117" s="31" t="s">
        <v>26</v>
      </c>
      <c r="B117" s="247" t="s">
        <v>468</v>
      </c>
      <c r="C117" s="89">
        <v>248462</v>
      </c>
      <c r="D117" s="56" t="s">
        <v>30</v>
      </c>
      <c r="E117" s="87" t="s">
        <v>707</v>
      </c>
      <c r="F117" s="321">
        <v>0</v>
      </c>
      <c r="G117" s="322">
        <v>0</v>
      </c>
      <c r="H117" s="323">
        <v>8</v>
      </c>
      <c r="I117" s="324">
        <v>8</v>
      </c>
      <c r="J117" s="61">
        <v>16</v>
      </c>
      <c r="K117" s="34">
        <v>0</v>
      </c>
      <c r="L117" s="36">
        <v>1355</v>
      </c>
      <c r="M117" s="72"/>
      <c r="N117" s="508">
        <f t="shared" si="8"/>
        <v>16</v>
      </c>
      <c r="O117" s="336">
        <f>SUMIF(beklenen!F:F,C117,beklenen!J:J)</f>
        <v>0</v>
      </c>
      <c r="P117" s="336">
        <f>SUMIF(Sayfa1!I:I,C117,Sayfa1!J:J)</f>
        <v>0</v>
      </c>
      <c r="Q117" s="336">
        <f>SUMIF(Sayfa1!L:L,C117,Sayfa1!M:M)</f>
        <v>16</v>
      </c>
      <c r="R117" s="425"/>
      <c r="S117" s="425"/>
      <c r="T117" s="425"/>
      <c r="U117" s="239"/>
    </row>
    <row r="118" spans="1:21" x14ac:dyDescent="0.35">
      <c r="A118" s="31" t="s">
        <v>26</v>
      </c>
      <c r="B118" s="247" t="s">
        <v>475</v>
      </c>
      <c r="C118" s="88">
        <v>248461</v>
      </c>
      <c r="D118" s="55" t="s">
        <v>30</v>
      </c>
      <c r="E118" s="80" t="s">
        <v>708</v>
      </c>
      <c r="F118" s="321">
        <v>0</v>
      </c>
      <c r="G118" s="322">
        <v>0</v>
      </c>
      <c r="H118" s="323">
        <v>13</v>
      </c>
      <c r="I118" s="324">
        <v>4</v>
      </c>
      <c r="J118" s="61">
        <v>17</v>
      </c>
      <c r="K118" s="34">
        <v>1</v>
      </c>
      <c r="L118" s="36">
        <v>1375</v>
      </c>
      <c r="M118" s="72"/>
      <c r="N118" s="508">
        <f t="shared" si="8"/>
        <v>16</v>
      </c>
      <c r="O118" s="336">
        <f>SUMIF(beklenen!F:F,C118,beklenen!J:J)</f>
        <v>0</v>
      </c>
      <c r="P118" s="336">
        <f>SUMIF(Sayfa1!I:I,C118,Sayfa1!J:J)</f>
        <v>0</v>
      </c>
      <c r="Q118" s="336">
        <f>SUMIF(Sayfa1!L:L,C118,Sayfa1!M:M)</f>
        <v>67</v>
      </c>
      <c r="R118" s="425"/>
      <c r="S118" s="425"/>
      <c r="T118" s="425"/>
      <c r="U118" s="239"/>
    </row>
    <row r="119" spans="1:21" x14ac:dyDescent="0.35">
      <c r="A119" s="31" t="s">
        <v>26</v>
      </c>
      <c r="B119" s="247" t="s">
        <v>469</v>
      </c>
      <c r="C119" s="90">
        <v>248455</v>
      </c>
      <c r="D119" s="208" t="s">
        <v>30</v>
      </c>
      <c r="E119" s="80" t="s">
        <v>709</v>
      </c>
      <c r="F119" s="321">
        <v>0</v>
      </c>
      <c r="G119" s="322">
        <v>0</v>
      </c>
      <c r="H119" s="323">
        <v>1</v>
      </c>
      <c r="I119" s="324">
        <v>4</v>
      </c>
      <c r="J119" s="61">
        <v>5</v>
      </c>
      <c r="K119" s="34">
        <v>8</v>
      </c>
      <c r="L119" s="36">
        <v>1400</v>
      </c>
      <c r="M119" s="72"/>
      <c r="N119" s="508">
        <f t="shared" si="8"/>
        <v>-3</v>
      </c>
      <c r="O119" s="336">
        <f>SUMIF(beklenen!F:F,C119,beklenen!J:J)</f>
        <v>0</v>
      </c>
      <c r="P119" s="336">
        <f>SUMIF(Sayfa1!I:I,C119,Sayfa1!J:J)</f>
        <v>0</v>
      </c>
      <c r="Q119" s="336">
        <f>SUMIF(Sayfa1!L:L,C119,Sayfa1!M:M)</f>
        <v>63</v>
      </c>
      <c r="R119" s="425"/>
      <c r="S119" s="425"/>
      <c r="T119" s="425"/>
      <c r="U119" s="239"/>
    </row>
    <row r="120" spans="1:21" x14ac:dyDescent="0.35">
      <c r="A120" s="31" t="s">
        <v>26</v>
      </c>
      <c r="B120" s="247" t="s">
        <v>467</v>
      </c>
      <c r="C120" s="92">
        <v>248382</v>
      </c>
      <c r="D120" s="571" t="s">
        <v>31</v>
      </c>
      <c r="E120" s="82" t="s">
        <v>2646</v>
      </c>
      <c r="F120" s="321">
        <v>0</v>
      </c>
      <c r="G120" s="322">
        <v>0</v>
      </c>
      <c r="H120" s="323">
        <v>3</v>
      </c>
      <c r="I120" s="324">
        <v>6</v>
      </c>
      <c r="J120" s="41">
        <v>9</v>
      </c>
      <c r="K120" s="49">
        <v>0</v>
      </c>
      <c r="L120" s="42">
        <v>1415</v>
      </c>
      <c r="M120" s="72"/>
      <c r="N120" s="508">
        <f t="shared" si="8"/>
        <v>9</v>
      </c>
      <c r="O120" s="336">
        <f>SUMIF(beklenen!F:F,C120,beklenen!J:J)</f>
        <v>0</v>
      </c>
      <c r="P120" s="336">
        <f>SUMIF(Sayfa1!I:I,C120,Sayfa1!J:J)</f>
        <v>0</v>
      </c>
      <c r="Q120" s="336">
        <f>SUMIF(Sayfa1!L:L,C120,Sayfa1!M:M)</f>
        <v>6</v>
      </c>
      <c r="R120" s="425"/>
      <c r="S120" s="425"/>
      <c r="T120" s="425"/>
      <c r="U120" s="239"/>
    </row>
    <row r="121" spans="1:21" x14ac:dyDescent="0.35">
      <c r="A121" s="31" t="s">
        <v>26</v>
      </c>
      <c r="B121" s="247" t="s">
        <v>469</v>
      </c>
      <c r="C121" s="92">
        <v>248386</v>
      </c>
      <c r="D121" s="59" t="s">
        <v>31</v>
      </c>
      <c r="E121" s="82" t="s">
        <v>709</v>
      </c>
      <c r="F121" s="321">
        <v>0</v>
      </c>
      <c r="G121" s="322">
        <v>0</v>
      </c>
      <c r="H121" s="323">
        <v>8</v>
      </c>
      <c r="I121" s="324">
        <v>4</v>
      </c>
      <c r="J121" s="41">
        <v>12</v>
      </c>
      <c r="K121" s="49">
        <v>0</v>
      </c>
      <c r="L121" s="42">
        <v>1495</v>
      </c>
      <c r="M121" s="72"/>
      <c r="N121" s="508">
        <f t="shared" si="8"/>
        <v>12</v>
      </c>
      <c r="O121" s="336">
        <f>SUMIF(beklenen!F:F,C121,beklenen!J:J)</f>
        <v>0</v>
      </c>
      <c r="P121" s="336">
        <f>SUMIF(Sayfa1!I:I,C121,Sayfa1!J:J)</f>
        <v>0</v>
      </c>
      <c r="Q121" s="336">
        <f>SUMIF(Sayfa1!L:L,C121,Sayfa1!M:M)</f>
        <v>11</v>
      </c>
      <c r="R121" s="425"/>
      <c r="S121" s="425"/>
      <c r="T121" s="425"/>
      <c r="U121" s="239"/>
    </row>
    <row r="122" spans="1:21" x14ac:dyDescent="0.35">
      <c r="A122" s="31" t="s">
        <v>26</v>
      </c>
      <c r="B122" s="247" t="s">
        <v>467</v>
      </c>
      <c r="C122" s="78">
        <v>552285</v>
      </c>
      <c r="D122" s="63" t="s">
        <v>536</v>
      </c>
      <c r="E122" s="80" t="s">
        <v>671</v>
      </c>
      <c r="F122" s="321">
        <v>0</v>
      </c>
      <c r="G122" s="322">
        <v>0</v>
      </c>
      <c r="H122" s="323">
        <v>2</v>
      </c>
      <c r="I122" s="324">
        <v>0</v>
      </c>
      <c r="J122" s="61">
        <v>2</v>
      </c>
      <c r="K122" s="34">
        <v>0</v>
      </c>
      <c r="L122" s="36">
        <v>1525</v>
      </c>
      <c r="M122" s="72"/>
      <c r="N122" s="508">
        <f t="shared" si="8"/>
        <v>2</v>
      </c>
      <c r="O122" s="336">
        <f>SUMIF(beklenen!F:F,C122,beklenen!J:J)</f>
        <v>0</v>
      </c>
      <c r="P122" s="336">
        <f>SUMIF(Sayfa1!I:I,C122,Sayfa1!J:J)</f>
        <v>0</v>
      </c>
      <c r="Q122" s="336">
        <f>SUMIF(Sayfa1!L:L,C122,Sayfa1!M:M)</f>
        <v>26</v>
      </c>
      <c r="R122" s="425"/>
      <c r="S122" s="425"/>
      <c r="T122" s="425"/>
      <c r="U122" s="239"/>
    </row>
    <row r="123" spans="1:21" s="237" customFormat="1" x14ac:dyDescent="0.35">
      <c r="A123" s="31" t="s">
        <v>26</v>
      </c>
      <c r="B123" s="247"/>
      <c r="C123" s="359">
        <v>248652</v>
      </c>
      <c r="D123" s="212" t="s">
        <v>32</v>
      </c>
      <c r="E123" s="82" t="s">
        <v>2646</v>
      </c>
      <c r="F123" s="321">
        <v>0</v>
      </c>
      <c r="G123" s="322">
        <v>0</v>
      </c>
      <c r="H123" s="323">
        <v>3</v>
      </c>
      <c r="I123" s="324">
        <v>2</v>
      </c>
      <c r="J123" s="41">
        <v>5</v>
      </c>
      <c r="K123" s="49">
        <v>0</v>
      </c>
      <c r="L123" s="42">
        <v>1555</v>
      </c>
      <c r="M123" s="72"/>
      <c r="N123" s="508"/>
      <c r="O123" s="336">
        <f>SUMIF(beklenen!F:F,C123,beklenen!J:J)</f>
        <v>0</v>
      </c>
      <c r="P123" s="336">
        <f>SUMIF(Sayfa1!I:I,C123,Sayfa1!J:J)</f>
        <v>0</v>
      </c>
      <c r="Q123" s="336">
        <f>SUMIF(Sayfa1!L:L,C123,Sayfa1!M:M)</f>
        <v>2</v>
      </c>
      <c r="R123" s="425"/>
      <c r="S123" s="425"/>
      <c r="T123" s="425"/>
    </row>
    <row r="124" spans="1:21" x14ac:dyDescent="0.35">
      <c r="A124" s="31" t="s">
        <v>26</v>
      </c>
      <c r="B124" s="418" t="s">
        <v>469</v>
      </c>
      <c r="C124" s="215">
        <v>248654</v>
      </c>
      <c r="D124" s="246" t="s">
        <v>32</v>
      </c>
      <c r="E124" s="160" t="s">
        <v>709</v>
      </c>
      <c r="F124" s="321">
        <v>0</v>
      </c>
      <c r="G124" s="322">
        <v>0</v>
      </c>
      <c r="H124" s="323">
        <v>8</v>
      </c>
      <c r="I124" s="324">
        <v>4</v>
      </c>
      <c r="J124" s="41">
        <v>12</v>
      </c>
      <c r="K124" s="49">
        <v>0</v>
      </c>
      <c r="L124" s="123">
        <v>1595</v>
      </c>
      <c r="M124" s="72"/>
      <c r="N124" s="508">
        <f t="shared" ref="N124:N140" si="9">J124-K124</f>
        <v>12</v>
      </c>
      <c r="O124" s="336">
        <f>SUMIF(beklenen!F:F,C124,beklenen!J:J)</f>
        <v>0</v>
      </c>
      <c r="P124" s="336">
        <f>SUMIF(Sayfa1!I:I,C124,Sayfa1!J:J)</f>
        <v>0</v>
      </c>
      <c r="Q124" s="336">
        <f>SUMIF(Sayfa1!L:L,C124,Sayfa1!M:M)</f>
        <v>40</v>
      </c>
      <c r="R124" s="425"/>
      <c r="S124" s="425"/>
      <c r="T124" s="425"/>
      <c r="U124" s="239"/>
    </row>
    <row r="125" spans="1:21" x14ac:dyDescent="0.35">
      <c r="A125" s="31" t="s">
        <v>26</v>
      </c>
      <c r="B125" s="247" t="s">
        <v>467</v>
      </c>
      <c r="C125" s="78">
        <v>552850</v>
      </c>
      <c r="D125" s="94" t="s">
        <v>33</v>
      </c>
      <c r="E125" s="80" t="s">
        <v>671</v>
      </c>
      <c r="F125" s="321">
        <v>0</v>
      </c>
      <c r="G125" s="322">
        <v>0</v>
      </c>
      <c r="H125" s="323">
        <v>2</v>
      </c>
      <c r="I125" s="324">
        <v>0</v>
      </c>
      <c r="J125" s="61">
        <v>2</v>
      </c>
      <c r="K125" s="34">
        <v>0</v>
      </c>
      <c r="L125" s="36">
        <v>2005</v>
      </c>
      <c r="M125" s="72"/>
      <c r="N125" s="508">
        <f t="shared" si="9"/>
        <v>2</v>
      </c>
      <c r="O125" s="336">
        <f>SUMIF(beklenen!F:F,C125,beklenen!J:J)</f>
        <v>0</v>
      </c>
      <c r="P125" s="336">
        <f>SUMIF(Sayfa1!I:I,C125,Sayfa1!J:J)</f>
        <v>0</v>
      </c>
      <c r="Q125" s="336">
        <f>SUMIF(Sayfa1!L:L,C125,Sayfa1!M:M)</f>
        <v>26</v>
      </c>
      <c r="R125" s="425"/>
      <c r="S125" s="425"/>
      <c r="T125" s="425"/>
      <c r="U125" s="239"/>
    </row>
    <row r="126" spans="1:21" ht="15" thickBot="1" x14ac:dyDescent="0.4">
      <c r="A126" s="424" t="s">
        <v>26</v>
      </c>
      <c r="B126" s="247" t="s">
        <v>469</v>
      </c>
      <c r="C126" s="78">
        <v>552860</v>
      </c>
      <c r="D126" s="79" t="s">
        <v>33</v>
      </c>
      <c r="E126" s="80" t="s">
        <v>672</v>
      </c>
      <c r="F126" s="321">
        <v>0</v>
      </c>
      <c r="G126" s="322">
        <v>0</v>
      </c>
      <c r="H126" s="323">
        <v>6</v>
      </c>
      <c r="I126" s="324">
        <v>4</v>
      </c>
      <c r="J126" s="61">
        <v>10</v>
      </c>
      <c r="K126" s="34">
        <v>0</v>
      </c>
      <c r="L126" s="153">
        <v>1960</v>
      </c>
      <c r="M126" s="72"/>
      <c r="N126" s="508">
        <f t="shared" si="9"/>
        <v>10</v>
      </c>
      <c r="O126" s="336">
        <f>SUMIF(beklenen!F:F,C126,beklenen!J:J)</f>
        <v>0</v>
      </c>
      <c r="P126" s="336">
        <f>SUMIF(Sayfa1!I:I,C126,Sayfa1!J:J)</f>
        <v>0</v>
      </c>
      <c r="Q126" s="336">
        <f>SUMIF(Sayfa1!L:L,C126,Sayfa1!M:M)</f>
        <v>22</v>
      </c>
      <c r="R126" s="425"/>
      <c r="S126" s="425"/>
      <c r="T126" s="425"/>
      <c r="U126" s="239"/>
    </row>
    <row r="127" spans="1:21" x14ac:dyDescent="0.35">
      <c r="A127" s="77" t="s">
        <v>34</v>
      </c>
      <c r="B127" s="247" t="s">
        <v>467</v>
      </c>
      <c r="C127" s="39">
        <v>240362</v>
      </c>
      <c r="D127" s="554" t="s">
        <v>35</v>
      </c>
      <c r="E127" s="96" t="s">
        <v>711</v>
      </c>
      <c r="F127" s="321">
        <v>0</v>
      </c>
      <c r="G127" s="322">
        <v>0</v>
      </c>
      <c r="H127" s="323">
        <v>3</v>
      </c>
      <c r="I127" s="324">
        <v>2</v>
      </c>
      <c r="J127" s="41">
        <v>5</v>
      </c>
      <c r="K127" s="49">
        <v>0</v>
      </c>
      <c r="L127" s="123">
        <v>982</v>
      </c>
      <c r="M127" s="72"/>
      <c r="N127" s="508">
        <f t="shared" si="9"/>
        <v>5</v>
      </c>
      <c r="O127" s="336">
        <f>SUMIF(beklenen!F:F,C127,beklenen!J:J)</f>
        <v>0</v>
      </c>
      <c r="P127" s="336">
        <f>SUMIF(Sayfa1!I:I,C127,Sayfa1!J:J)</f>
        <v>5</v>
      </c>
      <c r="Q127" s="336">
        <f>SUMIF(Sayfa1!L:L,C127,Sayfa1!M:M)</f>
        <v>8</v>
      </c>
      <c r="R127" s="425"/>
      <c r="S127" s="425"/>
      <c r="T127" s="425"/>
      <c r="U127" s="239"/>
    </row>
    <row r="128" spans="1:21" x14ac:dyDescent="0.35">
      <c r="A128" s="31" t="s">
        <v>34</v>
      </c>
      <c r="B128" s="247" t="s">
        <v>798</v>
      </c>
      <c r="C128" s="39" t="s">
        <v>1971</v>
      </c>
      <c r="D128" s="233" t="s">
        <v>35</v>
      </c>
      <c r="E128" s="96" t="s">
        <v>1876</v>
      </c>
      <c r="F128" s="321">
        <v>0</v>
      </c>
      <c r="G128" s="322">
        <v>0</v>
      </c>
      <c r="H128" s="323">
        <v>2</v>
      </c>
      <c r="I128" s="324">
        <v>0</v>
      </c>
      <c r="J128" s="41">
        <v>2</v>
      </c>
      <c r="K128" s="49">
        <v>0</v>
      </c>
      <c r="L128" s="123">
        <v>773</v>
      </c>
      <c r="M128" s="72"/>
      <c r="N128" s="508">
        <f t="shared" si="9"/>
        <v>2</v>
      </c>
      <c r="O128" s="336">
        <f>SUMIF(beklenen!F:F,C128,beklenen!J:J)</f>
        <v>0</v>
      </c>
      <c r="P128" s="336">
        <f>SUMIF(Sayfa1!I:I,C128,Sayfa1!J:J)</f>
        <v>0</v>
      </c>
      <c r="Q128" s="336">
        <f>SUMIF(Sayfa1!L:L,C128,Sayfa1!M:M)</f>
        <v>0</v>
      </c>
      <c r="R128" s="425"/>
      <c r="S128" s="425"/>
      <c r="T128" s="425"/>
      <c r="U128" s="239"/>
    </row>
    <row r="129" spans="1:21" x14ac:dyDescent="0.35">
      <c r="A129" s="57" t="s">
        <v>34</v>
      </c>
      <c r="B129" s="247" t="s">
        <v>467</v>
      </c>
      <c r="C129" s="32">
        <v>261533</v>
      </c>
      <c r="D129" s="106" t="s">
        <v>41</v>
      </c>
      <c r="E129" s="584" t="s">
        <v>1901</v>
      </c>
      <c r="F129" s="321">
        <v>25</v>
      </c>
      <c r="G129" s="322">
        <v>4</v>
      </c>
      <c r="H129" s="323">
        <v>8</v>
      </c>
      <c r="I129" s="324">
        <v>8</v>
      </c>
      <c r="J129" s="61">
        <v>45</v>
      </c>
      <c r="K129" s="72">
        <v>0</v>
      </c>
      <c r="L129" s="36">
        <v>648</v>
      </c>
      <c r="M129" s="72"/>
      <c r="N129" s="508">
        <f>J129-K129</f>
        <v>45</v>
      </c>
      <c r="O129" s="336">
        <f>SUMIF(beklenen!F:F,C129,beklenen!J:J)</f>
        <v>0</v>
      </c>
      <c r="P129" s="336">
        <f>SUMIF(Sayfa1!I:I,C129,Sayfa1!J:J)</f>
        <v>0</v>
      </c>
      <c r="Q129" s="336">
        <f>SUMIF(Sayfa1!L:L,C129,Sayfa1!M:M)</f>
        <v>69</v>
      </c>
      <c r="R129" s="425"/>
      <c r="S129" s="425"/>
      <c r="T129" s="425"/>
      <c r="U129" s="239"/>
    </row>
    <row r="130" spans="1:21" x14ac:dyDescent="0.35">
      <c r="A130" s="57" t="s">
        <v>34</v>
      </c>
      <c r="B130" s="247" t="s">
        <v>469</v>
      </c>
      <c r="C130" s="32">
        <v>241502</v>
      </c>
      <c r="D130" s="106" t="s">
        <v>41</v>
      </c>
      <c r="E130" s="584" t="s">
        <v>1875</v>
      </c>
      <c r="F130" s="321">
        <v>0</v>
      </c>
      <c r="G130" s="322">
        <v>0</v>
      </c>
      <c r="H130" s="323">
        <v>0</v>
      </c>
      <c r="I130" s="324">
        <v>2</v>
      </c>
      <c r="J130" s="61">
        <v>2</v>
      </c>
      <c r="K130" s="72">
        <v>2</v>
      </c>
      <c r="L130" s="36">
        <v>1050</v>
      </c>
      <c r="M130" s="72"/>
      <c r="N130" s="508">
        <f t="shared" si="9"/>
        <v>0</v>
      </c>
      <c r="O130" s="336">
        <f>SUMIF(beklenen!F:F,C130,beklenen!J:J)</f>
        <v>0</v>
      </c>
      <c r="P130" s="336">
        <f>SUMIF(Sayfa1!I:I,C130,Sayfa1!J:J)</f>
        <v>0</v>
      </c>
      <c r="Q130" s="336">
        <f>SUMIF(Sayfa1!L:L,C130,Sayfa1!M:M)</f>
        <v>6</v>
      </c>
      <c r="R130" s="425"/>
      <c r="S130" s="425"/>
      <c r="T130" s="425"/>
      <c r="U130" s="239"/>
    </row>
    <row r="131" spans="1:21" x14ac:dyDescent="0.35">
      <c r="A131" s="57" t="s">
        <v>34</v>
      </c>
      <c r="B131" s="247" t="s">
        <v>798</v>
      </c>
      <c r="C131" s="32" t="s">
        <v>2881</v>
      </c>
      <c r="D131" s="106" t="s">
        <v>41</v>
      </c>
      <c r="E131" s="584" t="s">
        <v>2889</v>
      </c>
      <c r="F131" s="321">
        <v>0</v>
      </c>
      <c r="G131" s="322">
        <v>0</v>
      </c>
      <c r="H131" s="323">
        <v>0</v>
      </c>
      <c r="I131" s="324">
        <v>0</v>
      </c>
      <c r="J131" s="61">
        <v>0</v>
      </c>
      <c r="K131" s="72">
        <v>0</v>
      </c>
      <c r="L131" s="36">
        <v>819</v>
      </c>
      <c r="M131" s="72"/>
      <c r="N131" s="508"/>
      <c r="O131" s="336">
        <f>SUMIF(beklenen!F:F,C131,beklenen!J:J)</f>
        <v>0</v>
      </c>
      <c r="P131" s="336">
        <f>SUMIF(Sayfa1!I:I,C131,Sayfa1!J:J)</f>
        <v>0</v>
      </c>
      <c r="Q131" s="336">
        <f>SUMIF(Sayfa1!L:L,C131,Sayfa1!M:M)</f>
        <v>0</v>
      </c>
      <c r="R131" s="425"/>
      <c r="S131" s="425"/>
      <c r="T131" s="425"/>
      <c r="U131" s="239"/>
    </row>
    <row r="132" spans="1:21" x14ac:dyDescent="0.35">
      <c r="A132" s="57" t="s">
        <v>34</v>
      </c>
      <c r="B132" s="247" t="s">
        <v>798</v>
      </c>
      <c r="C132" s="32" t="s">
        <v>2860</v>
      </c>
      <c r="D132" s="134" t="s">
        <v>41</v>
      </c>
      <c r="E132" s="584" t="s">
        <v>2866</v>
      </c>
      <c r="F132" s="321">
        <v>2</v>
      </c>
      <c r="G132" s="322">
        <v>2</v>
      </c>
      <c r="H132" s="323">
        <v>4</v>
      </c>
      <c r="I132" s="324">
        <v>0</v>
      </c>
      <c r="J132" s="61">
        <v>8</v>
      </c>
      <c r="K132" s="72">
        <v>0</v>
      </c>
      <c r="L132" s="36">
        <v>729</v>
      </c>
      <c r="M132" s="72"/>
      <c r="N132" s="508">
        <f t="shared" si="9"/>
        <v>8</v>
      </c>
      <c r="O132" s="336">
        <f>SUMIF(beklenen!F:F,C132,beklenen!J:J)</f>
        <v>0</v>
      </c>
      <c r="P132" s="336">
        <f>SUMIF(Sayfa1!I:I,C132,Sayfa1!J:J)</f>
        <v>0</v>
      </c>
      <c r="Q132" s="336">
        <f>SUMIF(Sayfa1!L:L,C132,Sayfa1!M:M)</f>
        <v>0</v>
      </c>
      <c r="R132" s="425"/>
      <c r="S132" s="425"/>
      <c r="T132" s="425"/>
      <c r="U132" s="239"/>
    </row>
    <row r="133" spans="1:21" x14ac:dyDescent="0.35">
      <c r="A133" s="57" t="s">
        <v>34</v>
      </c>
      <c r="B133" s="247" t="s">
        <v>798</v>
      </c>
      <c r="C133" s="32" t="s">
        <v>2910</v>
      </c>
      <c r="D133" s="106" t="s">
        <v>41</v>
      </c>
      <c r="E133" s="584" t="s">
        <v>2911</v>
      </c>
      <c r="F133" s="321">
        <v>0</v>
      </c>
      <c r="G133" s="322">
        <v>0</v>
      </c>
      <c r="H133" s="323">
        <v>3</v>
      </c>
      <c r="I133" s="324">
        <v>2</v>
      </c>
      <c r="J133" s="61">
        <v>5</v>
      </c>
      <c r="K133" s="72">
        <v>0</v>
      </c>
      <c r="L133" s="36">
        <v>691</v>
      </c>
      <c r="M133" s="72"/>
      <c r="N133" s="508"/>
      <c r="O133" s="336">
        <f>SUMIF(beklenen!F:F,C133,beklenen!J:J)</f>
        <v>0</v>
      </c>
      <c r="P133" s="336">
        <f>SUMIF(Sayfa1!I:I,C133,Sayfa1!J:J)</f>
        <v>0</v>
      </c>
      <c r="Q133" s="336">
        <f>SUMIF(Sayfa1!L:L,C133,Sayfa1!M:M)</f>
        <v>0</v>
      </c>
      <c r="R133" s="425"/>
      <c r="S133" s="425"/>
      <c r="T133" s="425"/>
      <c r="U133" s="239"/>
    </row>
    <row r="134" spans="1:21" ht="14.15" customHeight="1" x14ac:dyDescent="0.35">
      <c r="A134" s="57" t="s">
        <v>34</v>
      </c>
      <c r="B134" s="247" t="s">
        <v>798</v>
      </c>
      <c r="C134" s="32" t="s">
        <v>2880</v>
      </c>
      <c r="D134" s="106" t="s">
        <v>41</v>
      </c>
      <c r="E134" s="584" t="s">
        <v>2890</v>
      </c>
      <c r="F134" s="321">
        <v>0</v>
      </c>
      <c r="G134" s="322">
        <v>0</v>
      </c>
      <c r="H134" s="323">
        <v>2</v>
      </c>
      <c r="I134" s="324">
        <v>0</v>
      </c>
      <c r="J134" s="61">
        <v>2</v>
      </c>
      <c r="K134" s="72">
        <v>0</v>
      </c>
      <c r="L134" s="36">
        <v>901</v>
      </c>
      <c r="M134" s="72"/>
      <c r="N134" s="508"/>
      <c r="O134" s="336">
        <f>SUMIF(beklenen!F:F,C134,beklenen!J:J)</f>
        <v>0</v>
      </c>
      <c r="P134" s="336">
        <f>SUMIF(Sayfa1!I:I,C134,Sayfa1!J:J)</f>
        <v>0</v>
      </c>
      <c r="Q134" s="336">
        <f>SUMIF(Sayfa1!L:L,C134,Sayfa1!M:M)</f>
        <v>0</v>
      </c>
      <c r="R134" s="425"/>
      <c r="S134" s="425"/>
      <c r="T134" s="425"/>
      <c r="U134" s="239"/>
    </row>
    <row r="135" spans="1:21" x14ac:dyDescent="0.35">
      <c r="A135" s="57" t="s">
        <v>34</v>
      </c>
      <c r="B135" s="247" t="s">
        <v>798</v>
      </c>
      <c r="C135" s="32" t="s">
        <v>39</v>
      </c>
      <c r="D135" s="106" t="s">
        <v>41</v>
      </c>
      <c r="E135" s="584" t="s">
        <v>40</v>
      </c>
      <c r="F135" s="321">
        <v>0</v>
      </c>
      <c r="G135" s="322">
        <v>2</v>
      </c>
      <c r="H135" s="323">
        <v>0</v>
      </c>
      <c r="I135" s="324">
        <v>0</v>
      </c>
      <c r="J135" s="61">
        <v>2</v>
      </c>
      <c r="K135" s="72">
        <v>0</v>
      </c>
      <c r="L135" s="36">
        <v>610</v>
      </c>
      <c r="M135" s="72"/>
      <c r="N135" s="508"/>
      <c r="O135" s="336">
        <f>SUMIF(beklenen!F:F,C135,beklenen!J:J)</f>
        <v>0</v>
      </c>
      <c r="P135" s="336">
        <f>SUMIF(Sayfa1!I:I,C135,Sayfa1!J:J)</f>
        <v>0</v>
      </c>
      <c r="Q135" s="336">
        <f>SUMIF(Sayfa1!L:L,C135,Sayfa1!M:M)</f>
        <v>0</v>
      </c>
      <c r="R135" s="425"/>
      <c r="S135" s="425"/>
      <c r="T135" s="425"/>
      <c r="U135" s="239"/>
    </row>
    <row r="136" spans="1:21" x14ac:dyDescent="0.35">
      <c r="A136" s="57" t="s">
        <v>34</v>
      </c>
      <c r="B136" s="247" t="s">
        <v>467</v>
      </c>
      <c r="C136" s="44">
        <v>261100</v>
      </c>
      <c r="D136" s="73" t="s">
        <v>2879</v>
      </c>
      <c r="E136" s="589" t="s">
        <v>714</v>
      </c>
      <c r="F136" s="321">
        <v>0</v>
      </c>
      <c r="G136" s="322">
        <v>1</v>
      </c>
      <c r="H136" s="323">
        <v>1</v>
      </c>
      <c r="I136" s="324">
        <v>0</v>
      </c>
      <c r="J136" s="41">
        <v>2</v>
      </c>
      <c r="K136" s="49">
        <v>7</v>
      </c>
      <c r="L136" s="42">
        <v>849</v>
      </c>
      <c r="M136" s="72"/>
      <c r="N136" s="508">
        <f t="shared" si="9"/>
        <v>-5</v>
      </c>
      <c r="O136" s="336">
        <f>SUMIF(beklenen!F:F,C136,beklenen!J:J)</f>
        <v>0</v>
      </c>
      <c r="P136" s="336">
        <f>SUMIF(Sayfa1!I:I,C136,Sayfa1!J:J)</f>
        <v>0</v>
      </c>
      <c r="Q136" s="336">
        <f>SUMIF(Sayfa1!L:L,C136,Sayfa1!M:M)</f>
        <v>74</v>
      </c>
      <c r="R136" s="425"/>
      <c r="S136" s="425"/>
      <c r="T136" s="425"/>
      <c r="U136" s="239"/>
    </row>
    <row r="137" spans="1:21" x14ac:dyDescent="0.35">
      <c r="A137" s="57" t="s">
        <v>34</v>
      </c>
      <c r="B137" s="247" t="s">
        <v>467</v>
      </c>
      <c r="C137" s="44">
        <v>261554</v>
      </c>
      <c r="D137" s="75" t="s">
        <v>2879</v>
      </c>
      <c r="E137" s="245" t="s">
        <v>1998</v>
      </c>
      <c r="F137" s="321">
        <v>0</v>
      </c>
      <c r="G137" s="322">
        <v>5</v>
      </c>
      <c r="H137" s="323">
        <v>6</v>
      </c>
      <c r="I137" s="324">
        <v>4</v>
      </c>
      <c r="J137" s="41">
        <v>15</v>
      </c>
      <c r="K137" s="49">
        <v>0</v>
      </c>
      <c r="L137" s="42">
        <v>849</v>
      </c>
      <c r="M137" s="72"/>
      <c r="N137" s="508">
        <f t="shared" si="9"/>
        <v>15</v>
      </c>
      <c r="O137" s="336">
        <f>SUMIF(beklenen!F:F,C137,beklenen!J:J)</f>
        <v>0</v>
      </c>
      <c r="P137" s="336">
        <f>SUMIF(Sayfa1!I:I,C137,Sayfa1!J:J)</f>
        <v>0</v>
      </c>
      <c r="Q137" s="336">
        <f>SUMIF(Sayfa1!L:L,C137,Sayfa1!M:M)</f>
        <v>12</v>
      </c>
      <c r="R137" s="425"/>
      <c r="S137" s="425"/>
      <c r="T137" s="425"/>
      <c r="U137" s="239"/>
    </row>
    <row r="138" spans="1:21" x14ac:dyDescent="0.35">
      <c r="A138" s="57" t="s">
        <v>34</v>
      </c>
      <c r="B138" s="247" t="s">
        <v>798</v>
      </c>
      <c r="C138" s="44" t="s">
        <v>4532</v>
      </c>
      <c r="D138" s="62" t="s">
        <v>2879</v>
      </c>
      <c r="E138" s="245" t="s">
        <v>2886</v>
      </c>
      <c r="F138" s="321">
        <v>0</v>
      </c>
      <c r="G138" s="322">
        <v>0</v>
      </c>
      <c r="H138" s="323">
        <v>3</v>
      </c>
      <c r="I138" s="324">
        <v>0</v>
      </c>
      <c r="J138" s="41">
        <v>3</v>
      </c>
      <c r="K138" s="49">
        <v>0</v>
      </c>
      <c r="L138" s="42">
        <v>890</v>
      </c>
      <c r="M138" s="72"/>
      <c r="N138" s="508"/>
      <c r="O138" s="336">
        <f>SUMIF(beklenen!F:F,C138,beklenen!J:J)</f>
        <v>0</v>
      </c>
      <c r="P138" s="336">
        <f>SUMIF(Sayfa1!I:I,C138,Sayfa1!J:J)</f>
        <v>0</v>
      </c>
      <c r="Q138" s="336">
        <f>SUMIF(Sayfa1!L:L,C138,Sayfa1!M:M)</f>
        <v>0</v>
      </c>
      <c r="R138" s="425"/>
      <c r="S138" s="425"/>
      <c r="T138" s="425"/>
      <c r="U138" s="239"/>
    </row>
    <row r="139" spans="1:21" x14ac:dyDescent="0.35">
      <c r="A139" s="441" t="s">
        <v>43</v>
      </c>
      <c r="B139" s="247"/>
      <c r="C139" s="32">
        <v>242051</v>
      </c>
      <c r="D139" s="102" t="s">
        <v>44</v>
      </c>
      <c r="E139" s="584" t="s">
        <v>45</v>
      </c>
      <c r="F139" s="321">
        <v>0</v>
      </c>
      <c r="G139" s="322">
        <v>4</v>
      </c>
      <c r="H139" s="323">
        <v>2</v>
      </c>
      <c r="I139" s="324">
        <v>7</v>
      </c>
      <c r="J139" s="61">
        <v>13</v>
      </c>
      <c r="K139" s="72">
        <v>0</v>
      </c>
      <c r="L139" s="36">
        <v>359</v>
      </c>
      <c r="M139" s="72"/>
      <c r="N139" s="508">
        <f t="shared" si="9"/>
        <v>13</v>
      </c>
      <c r="O139" s="336">
        <f>SUMIF(beklenen!F:F,C139,beklenen!J:J)</f>
        <v>0</v>
      </c>
      <c r="P139" s="336">
        <f>SUMIF(Sayfa1!I:I,C139,Sayfa1!J:J)</f>
        <v>0</v>
      </c>
      <c r="Q139" s="336">
        <f>SUMIF(Sayfa1!L:L,C139,Sayfa1!M:M)</f>
        <v>35</v>
      </c>
      <c r="R139" s="425"/>
      <c r="S139" s="425"/>
      <c r="T139" s="425"/>
      <c r="U139" s="239"/>
    </row>
    <row r="140" spans="1:21" x14ac:dyDescent="0.35">
      <c r="A140" s="31" t="s">
        <v>43</v>
      </c>
      <c r="B140" s="247" t="s">
        <v>1662</v>
      </c>
      <c r="C140" s="86" t="s">
        <v>549</v>
      </c>
      <c r="D140" s="104" t="s">
        <v>44</v>
      </c>
      <c r="E140" s="103" t="s">
        <v>554</v>
      </c>
      <c r="F140" s="321">
        <v>0</v>
      </c>
      <c r="G140" s="322">
        <v>0</v>
      </c>
      <c r="H140" s="323">
        <v>0</v>
      </c>
      <c r="I140" s="324">
        <v>20</v>
      </c>
      <c r="J140" s="61">
        <v>20</v>
      </c>
      <c r="K140" s="72">
        <v>4</v>
      </c>
      <c r="L140" s="36">
        <v>300</v>
      </c>
      <c r="M140" s="72"/>
      <c r="N140" s="508">
        <f t="shared" si="9"/>
        <v>16</v>
      </c>
      <c r="O140" s="336">
        <f>SUMIF(beklenen!F:F,C140,beklenen!J:J)</f>
        <v>0</v>
      </c>
      <c r="P140" s="336">
        <f>SUMIF(Sayfa1!I:I,C140,Sayfa1!J:J)</f>
        <v>0</v>
      </c>
      <c r="Q140" s="336">
        <f>SUMIF(Sayfa1!L:L,C140,Sayfa1!M:M)</f>
        <v>0</v>
      </c>
      <c r="R140" s="425"/>
      <c r="S140" s="425"/>
      <c r="T140" s="425"/>
      <c r="U140" s="239"/>
    </row>
    <row r="141" spans="1:21" x14ac:dyDescent="0.35">
      <c r="A141" s="31" t="s">
        <v>43</v>
      </c>
      <c r="B141" s="247" t="s">
        <v>1662</v>
      </c>
      <c r="C141" s="89" t="s">
        <v>2848</v>
      </c>
      <c r="D141" s="38" t="s">
        <v>44</v>
      </c>
      <c r="E141" s="103" t="s">
        <v>2456</v>
      </c>
      <c r="F141" s="321">
        <v>0</v>
      </c>
      <c r="G141" s="322">
        <v>0</v>
      </c>
      <c r="H141" s="323">
        <v>8</v>
      </c>
      <c r="I141" s="324">
        <v>0</v>
      </c>
      <c r="J141" s="61">
        <v>8</v>
      </c>
      <c r="K141" s="72">
        <v>0</v>
      </c>
      <c r="L141" s="36">
        <v>300</v>
      </c>
      <c r="M141" s="72"/>
      <c r="N141" s="508"/>
      <c r="O141" s="336">
        <f>SUMIF(beklenen!F:F,C141,beklenen!J:J)</f>
        <v>0</v>
      </c>
      <c r="P141" s="336">
        <f>SUMIF(Sayfa1!I:I,C141,Sayfa1!J:J)</f>
        <v>0</v>
      </c>
      <c r="Q141" s="336">
        <f>SUMIF(Sayfa1!L:L,C141,Sayfa1!M:M)</f>
        <v>0</v>
      </c>
      <c r="R141" s="425"/>
      <c r="S141" s="425"/>
      <c r="T141" s="425"/>
      <c r="U141" s="239"/>
    </row>
    <row r="142" spans="1:21" x14ac:dyDescent="0.35">
      <c r="A142" s="31" t="s">
        <v>43</v>
      </c>
      <c r="B142" s="247"/>
      <c r="C142" s="81">
        <v>242132</v>
      </c>
      <c r="D142" s="531" t="s">
        <v>46</v>
      </c>
      <c r="E142" s="101" t="s">
        <v>47</v>
      </c>
      <c r="F142" s="321">
        <v>0</v>
      </c>
      <c r="G142" s="322">
        <v>0</v>
      </c>
      <c r="H142" s="323">
        <v>2</v>
      </c>
      <c r="I142" s="324">
        <v>0</v>
      </c>
      <c r="J142" s="41">
        <v>2</v>
      </c>
      <c r="K142" s="49">
        <v>0</v>
      </c>
      <c r="L142" s="42">
        <v>392</v>
      </c>
      <c r="M142" s="72"/>
      <c r="N142" s="508">
        <f t="shared" ref="N142:N148" si="10">J142-K142</f>
        <v>2</v>
      </c>
      <c r="O142" s="336">
        <f>SUMIF(beklenen!F:F,C142,beklenen!J:J)</f>
        <v>0</v>
      </c>
      <c r="P142" s="336">
        <f>SUMIF(Sayfa1!I:I,C142,Sayfa1!J:J)</f>
        <v>2</v>
      </c>
      <c r="Q142" s="336">
        <f>SUMIF(Sayfa1!L:L,C142,Sayfa1!M:M)</f>
        <v>10</v>
      </c>
      <c r="R142" s="425"/>
      <c r="S142" s="425"/>
      <c r="T142" s="425"/>
      <c r="U142" s="239"/>
    </row>
    <row r="143" spans="1:21" x14ac:dyDescent="0.35">
      <c r="A143" s="31" t="s">
        <v>43</v>
      </c>
      <c r="B143" s="247" t="s">
        <v>1662</v>
      </c>
      <c r="C143" s="92" t="s">
        <v>4700</v>
      </c>
      <c r="D143" s="246" t="s">
        <v>46</v>
      </c>
      <c r="E143" s="101" t="s">
        <v>554</v>
      </c>
      <c r="F143" s="321">
        <v>0</v>
      </c>
      <c r="G143" s="322">
        <v>0</v>
      </c>
      <c r="H143" s="323">
        <v>0</v>
      </c>
      <c r="I143" s="324">
        <v>4</v>
      </c>
      <c r="J143" s="41">
        <v>4</v>
      </c>
      <c r="K143" s="49">
        <v>0</v>
      </c>
      <c r="L143" s="42">
        <v>325</v>
      </c>
      <c r="M143" s="72"/>
      <c r="N143" s="508">
        <f t="shared" si="10"/>
        <v>4</v>
      </c>
      <c r="O143" s="336">
        <f>SUMIF(beklenen!F:F,C143,beklenen!J:J)</f>
        <v>0</v>
      </c>
      <c r="P143" s="336">
        <f>SUMIF(Sayfa1!I:I,C143,Sayfa1!J:J)</f>
        <v>0</v>
      </c>
      <c r="Q143" s="336">
        <f>SUMIF(Sayfa1!L:L,C143,Sayfa1!M:M)</f>
        <v>0</v>
      </c>
      <c r="R143" s="425"/>
      <c r="S143" s="425"/>
      <c r="T143" s="425"/>
      <c r="U143" s="239"/>
    </row>
    <row r="144" spans="1:21" x14ac:dyDescent="0.35">
      <c r="A144" s="31" t="s">
        <v>43</v>
      </c>
      <c r="B144" s="247"/>
      <c r="C144" s="584">
        <v>242141</v>
      </c>
      <c r="D144" s="531" t="s">
        <v>48</v>
      </c>
      <c r="E144" s="589" t="s">
        <v>49</v>
      </c>
      <c r="F144" s="321">
        <v>0</v>
      </c>
      <c r="G144" s="322">
        <v>0</v>
      </c>
      <c r="H144" s="323">
        <v>2</v>
      </c>
      <c r="I144" s="324">
        <v>0</v>
      </c>
      <c r="J144" s="61">
        <v>2</v>
      </c>
      <c r="K144" s="72">
        <v>0</v>
      </c>
      <c r="L144" s="36">
        <v>435</v>
      </c>
      <c r="M144" s="72"/>
      <c r="N144" s="508">
        <f t="shared" si="10"/>
        <v>2</v>
      </c>
      <c r="O144" s="336">
        <f>SUMIF(beklenen!F:F,C144,beklenen!J:J)</f>
        <v>0</v>
      </c>
      <c r="P144" s="336">
        <f>SUMIF(Sayfa1!I:I,C144,Sayfa1!J:J)</f>
        <v>2</v>
      </c>
      <c r="Q144" s="336">
        <f>SUMIF(Sayfa1!L:L,C144,Sayfa1!M:M)</f>
        <v>8</v>
      </c>
      <c r="R144" s="425"/>
      <c r="S144" s="425"/>
      <c r="T144" s="425"/>
      <c r="U144" s="239"/>
    </row>
    <row r="145" spans="1:21" x14ac:dyDescent="0.35">
      <c r="A145" s="31" t="s">
        <v>43</v>
      </c>
      <c r="B145" s="247"/>
      <c r="C145" s="584">
        <v>242142</v>
      </c>
      <c r="D145" s="38" t="s">
        <v>48</v>
      </c>
      <c r="E145" s="584" t="s">
        <v>49</v>
      </c>
      <c r="F145" s="321">
        <v>0</v>
      </c>
      <c r="G145" s="322">
        <v>0</v>
      </c>
      <c r="H145" s="323">
        <v>1</v>
      </c>
      <c r="I145" s="324">
        <v>0</v>
      </c>
      <c r="J145" s="61">
        <v>1</v>
      </c>
      <c r="K145" s="72">
        <v>0</v>
      </c>
      <c r="L145" s="36">
        <v>435</v>
      </c>
      <c r="M145" s="72"/>
      <c r="N145" s="508">
        <f t="shared" si="10"/>
        <v>1</v>
      </c>
      <c r="O145" s="336">
        <f>SUMIF(beklenen!F:F,C145,beklenen!J:J)</f>
        <v>0</v>
      </c>
      <c r="P145" s="336">
        <f>SUMIF(Sayfa1!I:I,C145,Sayfa1!J:J)</f>
        <v>0</v>
      </c>
      <c r="Q145" s="336">
        <f>SUMIF(Sayfa1!L:L,C145,Sayfa1!M:M)</f>
        <v>0</v>
      </c>
      <c r="R145" s="425"/>
      <c r="S145" s="425"/>
      <c r="T145" s="425"/>
      <c r="U145" s="239"/>
    </row>
    <row r="146" spans="1:21" ht="14.15" customHeight="1" x14ac:dyDescent="0.35">
      <c r="A146" s="31" t="s">
        <v>43</v>
      </c>
      <c r="B146" s="247"/>
      <c r="C146" s="44">
        <v>242204</v>
      </c>
      <c r="D146" s="47" t="s">
        <v>50</v>
      </c>
      <c r="E146" s="245" t="s">
        <v>52</v>
      </c>
      <c r="F146" s="321">
        <v>42</v>
      </c>
      <c r="G146" s="322">
        <v>4</v>
      </c>
      <c r="H146" s="323">
        <v>10</v>
      </c>
      <c r="I146" s="324">
        <v>8</v>
      </c>
      <c r="J146" s="41">
        <v>64</v>
      </c>
      <c r="K146" s="49">
        <v>0</v>
      </c>
      <c r="L146" s="42">
        <v>511</v>
      </c>
      <c r="M146" s="72"/>
      <c r="N146" s="508">
        <f t="shared" si="10"/>
        <v>64</v>
      </c>
      <c r="O146" s="336">
        <f>SUMIF(beklenen!F:F,C146,beklenen!J:J)</f>
        <v>0</v>
      </c>
      <c r="P146" s="336">
        <f>SUMIF(Sayfa1!I:I,C146,Sayfa1!J:J)</f>
        <v>0</v>
      </c>
      <c r="Q146" s="336">
        <f>SUMIF(Sayfa1!L:L,C146,Sayfa1!M:M)</f>
        <v>68</v>
      </c>
      <c r="R146" s="425"/>
      <c r="S146" s="425"/>
      <c r="T146" s="425"/>
      <c r="U146" s="239"/>
    </row>
    <row r="147" spans="1:21" ht="14.15" customHeight="1" x14ac:dyDescent="0.35">
      <c r="A147" s="31" t="s">
        <v>43</v>
      </c>
      <c r="B147" s="247"/>
      <c r="C147" s="74">
        <v>642245</v>
      </c>
      <c r="D147" s="62" t="s">
        <v>50</v>
      </c>
      <c r="E147" s="245" t="s">
        <v>452</v>
      </c>
      <c r="F147" s="321">
        <v>0</v>
      </c>
      <c r="G147" s="322">
        <v>0</v>
      </c>
      <c r="H147" s="323">
        <v>1</v>
      </c>
      <c r="I147" s="324">
        <v>0</v>
      </c>
      <c r="J147" s="41">
        <v>1</v>
      </c>
      <c r="K147" s="49">
        <v>0</v>
      </c>
      <c r="L147" s="42">
        <v>533</v>
      </c>
      <c r="M147" s="72"/>
      <c r="N147" s="508">
        <f t="shared" si="10"/>
        <v>1</v>
      </c>
      <c r="O147" s="336">
        <f>SUMIF(beklenen!F:F,C147,beklenen!J:J)</f>
        <v>0</v>
      </c>
      <c r="P147" s="336">
        <f>SUMIF(Sayfa1!I:I,C147,Sayfa1!J:J)</f>
        <v>1</v>
      </c>
      <c r="Q147" s="336">
        <f>SUMIF(Sayfa1!L:L,C147,Sayfa1!M:M)</f>
        <v>0</v>
      </c>
      <c r="R147" s="425"/>
      <c r="S147" s="425"/>
      <c r="T147" s="425"/>
      <c r="U147" s="239"/>
    </row>
    <row r="148" spans="1:21" x14ac:dyDescent="0.35">
      <c r="A148" s="31" t="s">
        <v>43</v>
      </c>
      <c r="B148" s="247" t="s">
        <v>1266</v>
      </c>
      <c r="C148" s="74" t="s">
        <v>1978</v>
      </c>
      <c r="D148" s="62" t="s">
        <v>50</v>
      </c>
      <c r="E148" s="245" t="s">
        <v>1981</v>
      </c>
      <c r="F148" s="321">
        <v>0</v>
      </c>
      <c r="G148" s="322">
        <v>0</v>
      </c>
      <c r="H148" s="323">
        <v>2</v>
      </c>
      <c r="I148" s="324">
        <v>0</v>
      </c>
      <c r="J148" s="41">
        <v>2</v>
      </c>
      <c r="K148" s="49">
        <v>0</v>
      </c>
      <c r="L148" s="42">
        <v>374</v>
      </c>
      <c r="M148" s="72"/>
      <c r="N148" s="508">
        <f t="shared" si="10"/>
        <v>2</v>
      </c>
      <c r="O148" s="336">
        <f>SUMIF(beklenen!F:F,C148,beklenen!J:J)</f>
        <v>0</v>
      </c>
      <c r="P148" s="336">
        <f>SUMIF(Sayfa1!I:I,C148,Sayfa1!J:J)</f>
        <v>0</v>
      </c>
      <c r="Q148" s="336">
        <f>SUMIF(Sayfa1!L:L,C148,Sayfa1!M:M)</f>
        <v>10</v>
      </c>
      <c r="R148" s="425"/>
      <c r="S148" s="425"/>
      <c r="T148" s="425"/>
      <c r="U148" s="239"/>
    </row>
    <row r="149" spans="1:21" x14ac:dyDescent="0.35">
      <c r="A149" s="593" t="s">
        <v>43</v>
      </c>
      <c r="B149" s="590" t="s">
        <v>4571</v>
      </c>
      <c r="C149" s="74">
        <v>242398</v>
      </c>
      <c r="D149" s="75" t="s">
        <v>50</v>
      </c>
      <c r="E149" s="245" t="s">
        <v>4572</v>
      </c>
      <c r="F149" s="321">
        <v>0</v>
      </c>
      <c r="G149" s="322">
        <v>0</v>
      </c>
      <c r="H149" s="323">
        <v>4</v>
      </c>
      <c r="I149" s="324">
        <v>0</v>
      </c>
      <c r="J149" s="41">
        <v>4</v>
      </c>
      <c r="K149" s="49">
        <v>0</v>
      </c>
      <c r="L149" s="42">
        <v>533</v>
      </c>
      <c r="M149" s="72"/>
      <c r="N149" s="508"/>
      <c r="O149" s="336">
        <f>SUMIF(beklenen!F:F,C149,beklenen!J:J)</f>
        <v>0</v>
      </c>
      <c r="P149" s="336">
        <f>SUMIF(Sayfa1!I:I,C149,Sayfa1!J:J)</f>
        <v>0</v>
      </c>
      <c r="Q149" s="336">
        <f>SUMIF(Sayfa1!L:L,C149,Sayfa1!M:M)</f>
        <v>0</v>
      </c>
      <c r="R149" s="425"/>
      <c r="S149" s="425"/>
      <c r="T149" s="425"/>
      <c r="U149" s="239"/>
    </row>
    <row r="150" spans="1:21" x14ac:dyDescent="0.35">
      <c r="A150" s="31" t="s">
        <v>43</v>
      </c>
      <c r="B150" s="247" t="s">
        <v>430</v>
      </c>
      <c r="C150" s="44">
        <v>245912</v>
      </c>
      <c r="D150" s="246" t="s">
        <v>50</v>
      </c>
      <c r="E150" s="245" t="s">
        <v>2395</v>
      </c>
      <c r="F150" s="321">
        <v>2</v>
      </c>
      <c r="G150" s="322">
        <v>4</v>
      </c>
      <c r="H150" s="323">
        <v>9</v>
      </c>
      <c r="I150" s="324">
        <v>8</v>
      </c>
      <c r="J150" s="41">
        <v>23</v>
      </c>
      <c r="K150" s="49">
        <v>0</v>
      </c>
      <c r="L150" s="42">
        <v>464</v>
      </c>
      <c r="M150" s="72"/>
      <c r="N150" s="508"/>
      <c r="O150" s="336">
        <f>SUMIF(beklenen!F:F,C150,beklenen!J:J)</f>
        <v>58</v>
      </c>
      <c r="P150" s="336">
        <f>SUMIF(Sayfa1!I:I,C150,Sayfa1!J:J)</f>
        <v>0</v>
      </c>
      <c r="Q150" s="336">
        <f>SUMIF(Sayfa1!L:L,C150,Sayfa1!M:M)</f>
        <v>6</v>
      </c>
      <c r="R150" s="425"/>
      <c r="S150" s="425"/>
      <c r="T150" s="425"/>
      <c r="U150" s="239"/>
    </row>
    <row r="151" spans="1:21" x14ac:dyDescent="0.35">
      <c r="A151" s="31" t="s">
        <v>43</v>
      </c>
      <c r="B151" s="247" t="s">
        <v>430</v>
      </c>
      <c r="C151" s="44">
        <v>645225</v>
      </c>
      <c r="D151" s="246" t="s">
        <v>50</v>
      </c>
      <c r="E151" s="245" t="s">
        <v>51</v>
      </c>
      <c r="F151" s="321">
        <v>0</v>
      </c>
      <c r="G151" s="322">
        <v>0</v>
      </c>
      <c r="H151" s="323">
        <v>0</v>
      </c>
      <c r="I151" s="324">
        <v>0</v>
      </c>
      <c r="J151" s="41">
        <v>0</v>
      </c>
      <c r="K151" s="49">
        <v>0</v>
      </c>
      <c r="L151" s="42">
        <v>490</v>
      </c>
      <c r="M151" s="72"/>
      <c r="N151" s="508">
        <f>J151-K151</f>
        <v>0</v>
      </c>
      <c r="O151" s="336">
        <f>SUMIF(beklenen!F:F,C151,beklenen!J:J)</f>
        <v>0</v>
      </c>
      <c r="P151" s="336">
        <f>SUMIF(Sayfa1!I:I,C151,Sayfa1!J:J)</f>
        <v>0</v>
      </c>
      <c r="Q151" s="336">
        <f>SUMIF(Sayfa1!L:L,C151,Sayfa1!M:M)</f>
        <v>8</v>
      </c>
      <c r="R151" s="425"/>
      <c r="S151" s="425"/>
      <c r="T151" s="425"/>
      <c r="U151" s="239"/>
    </row>
    <row r="152" spans="1:21" x14ac:dyDescent="0.35">
      <c r="A152" s="31" t="s">
        <v>43</v>
      </c>
      <c r="B152" s="247" t="s">
        <v>1502</v>
      </c>
      <c r="C152" s="44" t="s">
        <v>2342</v>
      </c>
      <c r="D152" s="59" t="s">
        <v>50</v>
      </c>
      <c r="E152" s="419" t="s">
        <v>2452</v>
      </c>
      <c r="F152" s="321">
        <v>0</v>
      </c>
      <c r="G152" s="322">
        <v>4</v>
      </c>
      <c r="H152" s="323">
        <v>7</v>
      </c>
      <c r="I152" s="324">
        <v>4</v>
      </c>
      <c r="J152" s="41">
        <v>15</v>
      </c>
      <c r="K152" s="49">
        <v>0</v>
      </c>
      <c r="L152" s="42">
        <v>352</v>
      </c>
      <c r="M152" s="72"/>
      <c r="N152" s="508"/>
      <c r="O152" s="336">
        <f>SUMIF(beklenen!F:F,C152,beklenen!J:J)</f>
        <v>0</v>
      </c>
      <c r="P152" s="336">
        <f>SUMIF(Sayfa1!I:I,C152,Sayfa1!J:J)</f>
        <v>0</v>
      </c>
      <c r="Q152" s="336">
        <f>SUMIF(Sayfa1!L:L,C152,Sayfa1!M:M)</f>
        <v>10</v>
      </c>
      <c r="R152" s="425"/>
      <c r="S152" s="425"/>
      <c r="T152" s="425"/>
      <c r="U152" s="239"/>
    </row>
    <row r="153" spans="1:21" x14ac:dyDescent="0.35">
      <c r="A153" s="31" t="s">
        <v>43</v>
      </c>
      <c r="B153" s="247"/>
      <c r="C153" s="32">
        <v>242821</v>
      </c>
      <c r="D153" s="529" t="s">
        <v>53</v>
      </c>
      <c r="E153" s="224" t="s">
        <v>55</v>
      </c>
      <c r="F153" s="321">
        <v>16</v>
      </c>
      <c r="G153" s="322">
        <v>4</v>
      </c>
      <c r="H153" s="323">
        <v>16</v>
      </c>
      <c r="I153" s="324">
        <v>6</v>
      </c>
      <c r="J153" s="61">
        <v>42</v>
      </c>
      <c r="K153" s="34">
        <v>0</v>
      </c>
      <c r="L153" s="36">
        <v>572</v>
      </c>
      <c r="M153" s="72"/>
      <c r="N153" s="508">
        <f>J153-K153</f>
        <v>42</v>
      </c>
      <c r="O153" s="336">
        <f>SUMIF(beklenen!F:F,C153,beklenen!J:J)</f>
        <v>0</v>
      </c>
      <c r="P153" s="336">
        <f>SUMIF(Sayfa1!I:I,C153,Sayfa1!J:J)</f>
        <v>18</v>
      </c>
      <c r="Q153" s="336">
        <f>SUMIF(Sayfa1!L:L,C153,Sayfa1!M:M)</f>
        <v>26</v>
      </c>
      <c r="R153" s="425"/>
      <c r="S153" s="425"/>
      <c r="T153" s="425"/>
      <c r="U153" s="239"/>
    </row>
    <row r="154" spans="1:21" x14ac:dyDescent="0.35">
      <c r="A154" s="31" t="s">
        <v>43</v>
      </c>
      <c r="B154" s="247"/>
      <c r="C154" s="32">
        <v>642305</v>
      </c>
      <c r="D154" s="529" t="s">
        <v>53</v>
      </c>
      <c r="E154" s="225" t="s">
        <v>56</v>
      </c>
      <c r="F154" s="321">
        <v>0</v>
      </c>
      <c r="G154" s="322">
        <v>0</v>
      </c>
      <c r="H154" s="323">
        <v>6</v>
      </c>
      <c r="I154" s="324">
        <v>0</v>
      </c>
      <c r="J154" s="61">
        <v>6</v>
      </c>
      <c r="K154" s="34">
        <v>0</v>
      </c>
      <c r="L154" s="36">
        <v>597</v>
      </c>
      <c r="M154" s="72"/>
      <c r="N154" s="508">
        <f>J154-K154</f>
        <v>6</v>
      </c>
      <c r="O154" s="336">
        <f>SUMIF(beklenen!F:F,C154,beklenen!J:J)</f>
        <v>0</v>
      </c>
      <c r="P154" s="336">
        <f>SUMIF(Sayfa1!I:I,C154,Sayfa1!J:J)</f>
        <v>6</v>
      </c>
      <c r="Q154" s="336">
        <f>SUMIF(Sayfa1!L:L,C154,Sayfa1!M:M)</f>
        <v>0</v>
      </c>
      <c r="R154" s="425"/>
      <c r="S154" s="425"/>
      <c r="T154" s="425"/>
      <c r="U154" s="239"/>
    </row>
    <row r="155" spans="1:21" x14ac:dyDescent="0.35">
      <c r="A155" s="31" t="s">
        <v>43</v>
      </c>
      <c r="B155" s="247" t="s">
        <v>1266</v>
      </c>
      <c r="C155" s="32" t="s">
        <v>1923</v>
      </c>
      <c r="D155" s="534" t="s">
        <v>53</v>
      </c>
      <c r="E155" s="225" t="s">
        <v>1924</v>
      </c>
      <c r="F155" s="321">
        <v>0</v>
      </c>
      <c r="G155" s="322">
        <v>4</v>
      </c>
      <c r="H155" s="323">
        <v>4</v>
      </c>
      <c r="I155" s="324">
        <v>6</v>
      </c>
      <c r="J155" s="61">
        <v>14</v>
      </c>
      <c r="K155" s="34">
        <v>0</v>
      </c>
      <c r="L155" s="36">
        <v>418</v>
      </c>
      <c r="M155" s="72"/>
      <c r="N155" s="508">
        <f>J155-K155</f>
        <v>14</v>
      </c>
      <c r="O155" s="336">
        <f>SUMIF(beklenen!F:F,C155,beklenen!J:J)</f>
        <v>0</v>
      </c>
      <c r="P155" s="336">
        <f>SUMIF(Sayfa1!I:I,C155,Sayfa1!J:J)</f>
        <v>3</v>
      </c>
      <c r="Q155" s="336">
        <f>SUMIF(Sayfa1!L:L,C155,Sayfa1!M:M)</f>
        <v>1</v>
      </c>
      <c r="R155" s="425"/>
      <c r="S155" s="425"/>
      <c r="T155" s="425"/>
      <c r="U155" s="239"/>
    </row>
    <row r="156" spans="1:21" x14ac:dyDescent="0.35">
      <c r="A156" s="31" t="s">
        <v>43</v>
      </c>
      <c r="B156" s="247" t="s">
        <v>430</v>
      </c>
      <c r="C156" s="37">
        <v>245948</v>
      </c>
      <c r="D156" s="53" t="s">
        <v>53</v>
      </c>
      <c r="E156" s="37" t="s">
        <v>1481</v>
      </c>
      <c r="F156" s="321">
        <v>0</v>
      </c>
      <c r="G156" s="322">
        <v>0</v>
      </c>
      <c r="H156" s="323">
        <v>5</v>
      </c>
      <c r="I156" s="324">
        <v>6</v>
      </c>
      <c r="J156" s="61">
        <v>11</v>
      </c>
      <c r="K156" s="34">
        <v>2</v>
      </c>
      <c r="L156" s="36">
        <v>499</v>
      </c>
      <c r="M156" s="72"/>
      <c r="N156" s="508">
        <f>J156-K156</f>
        <v>9</v>
      </c>
      <c r="O156" s="336">
        <f>SUMIF(beklenen!F:F,C156,beklenen!J:J)</f>
        <v>0</v>
      </c>
      <c r="P156" s="336">
        <f>SUMIF(Sayfa1!I:I,C156,Sayfa1!J:J)</f>
        <v>0</v>
      </c>
      <c r="Q156" s="336">
        <f>SUMIF(Sayfa1!L:L,C156,Sayfa1!M:M)</f>
        <v>108</v>
      </c>
      <c r="R156" s="425"/>
      <c r="S156" s="425"/>
      <c r="T156" s="425"/>
      <c r="U156" s="239"/>
    </row>
    <row r="157" spans="1:21" x14ac:dyDescent="0.35">
      <c r="A157" s="31" t="s">
        <v>43</v>
      </c>
      <c r="B157" s="247" t="s">
        <v>430</v>
      </c>
      <c r="C157" s="37">
        <v>245944</v>
      </c>
      <c r="D157" s="56" t="s">
        <v>53</v>
      </c>
      <c r="E157" s="108" t="s">
        <v>513</v>
      </c>
      <c r="F157" s="321">
        <v>4</v>
      </c>
      <c r="G157" s="322">
        <v>2</v>
      </c>
      <c r="H157" s="323">
        <v>13</v>
      </c>
      <c r="I157" s="324">
        <v>10</v>
      </c>
      <c r="J157" s="61">
        <v>29</v>
      </c>
      <c r="K157" s="34">
        <v>0</v>
      </c>
      <c r="L157" s="36">
        <v>499</v>
      </c>
      <c r="M157" s="72"/>
      <c r="N157" s="508"/>
      <c r="O157" s="336">
        <f>SUMIF(beklenen!F:F,C157,beklenen!J:J)</f>
        <v>0</v>
      </c>
      <c r="P157" s="336">
        <f>SUMIF(Sayfa1!I:I,C157,Sayfa1!J:J)</f>
        <v>0</v>
      </c>
      <c r="Q157" s="336">
        <f>SUMIF(Sayfa1!L:L,C157,Sayfa1!M:M)</f>
        <v>4</v>
      </c>
      <c r="R157" s="425"/>
      <c r="S157" s="425"/>
      <c r="T157" s="425"/>
      <c r="U157" s="239"/>
    </row>
    <row r="158" spans="1:21" x14ac:dyDescent="0.35">
      <c r="A158" s="31" t="s">
        <v>43</v>
      </c>
      <c r="B158" s="247" t="s">
        <v>430</v>
      </c>
      <c r="C158" s="32">
        <v>645306</v>
      </c>
      <c r="D158" s="56" t="s">
        <v>53</v>
      </c>
      <c r="E158" s="37" t="s">
        <v>54</v>
      </c>
      <c r="F158" s="321">
        <v>2</v>
      </c>
      <c r="G158" s="322">
        <v>0</v>
      </c>
      <c r="H158" s="323">
        <v>4</v>
      </c>
      <c r="I158" s="324">
        <v>4</v>
      </c>
      <c r="J158" s="61">
        <v>10</v>
      </c>
      <c r="K158" s="34">
        <v>0</v>
      </c>
      <c r="L158" s="36">
        <v>535</v>
      </c>
      <c r="M158" s="72"/>
      <c r="N158" s="508">
        <f>J158-K158</f>
        <v>10</v>
      </c>
      <c r="O158" s="336">
        <f>SUMIF(beklenen!F:F,C158,beklenen!J:J)</f>
        <v>0</v>
      </c>
      <c r="P158" s="336">
        <f>SUMIF(Sayfa1!I:I,C158,Sayfa1!J:J)</f>
        <v>0</v>
      </c>
      <c r="Q158" s="336">
        <f>SUMIF(Sayfa1!L:L,C158,Sayfa1!M:M)</f>
        <v>20</v>
      </c>
      <c r="R158" s="425"/>
      <c r="S158" s="425"/>
      <c r="T158" s="425"/>
      <c r="U158" s="239"/>
    </row>
    <row r="159" spans="1:21" x14ac:dyDescent="0.35">
      <c r="A159" s="31" t="s">
        <v>43</v>
      </c>
      <c r="B159" s="247" t="s">
        <v>1502</v>
      </c>
      <c r="C159" s="32" t="s">
        <v>2343</v>
      </c>
      <c r="D159" s="56" t="s">
        <v>53</v>
      </c>
      <c r="E159" s="108" t="s">
        <v>2415</v>
      </c>
      <c r="F159" s="321">
        <v>0</v>
      </c>
      <c r="G159" s="322">
        <v>6</v>
      </c>
      <c r="H159" s="323">
        <v>6</v>
      </c>
      <c r="I159" s="324">
        <v>4</v>
      </c>
      <c r="J159" s="61">
        <v>16</v>
      </c>
      <c r="K159" s="34">
        <v>0</v>
      </c>
      <c r="L159" s="36">
        <v>368</v>
      </c>
      <c r="M159" s="72"/>
      <c r="N159" s="508"/>
      <c r="O159" s="336">
        <f>SUMIF(beklenen!F:F,C159,beklenen!J:J)</f>
        <v>0</v>
      </c>
      <c r="P159" s="336">
        <f>SUMIF(Sayfa1!I:I,C159,Sayfa1!J:J)</f>
        <v>0</v>
      </c>
      <c r="Q159" s="336">
        <f>SUMIF(Sayfa1!L:L,C159,Sayfa1!M:M)</f>
        <v>10</v>
      </c>
      <c r="R159" s="425"/>
      <c r="S159" s="425"/>
      <c r="T159" s="425"/>
      <c r="U159" s="239"/>
    </row>
    <row r="160" spans="1:21" x14ac:dyDescent="0.35">
      <c r="A160" s="31" t="s">
        <v>43</v>
      </c>
      <c r="B160" s="247"/>
      <c r="C160" s="39">
        <v>242695</v>
      </c>
      <c r="D160" s="47" t="s">
        <v>57</v>
      </c>
      <c r="E160" s="245" t="s">
        <v>1358</v>
      </c>
      <c r="F160" s="321">
        <v>0</v>
      </c>
      <c r="G160" s="322">
        <v>4</v>
      </c>
      <c r="H160" s="323">
        <v>8</v>
      </c>
      <c r="I160" s="324">
        <v>8</v>
      </c>
      <c r="J160" s="41">
        <v>20</v>
      </c>
      <c r="K160" s="49">
        <v>0</v>
      </c>
      <c r="L160" s="42">
        <v>630</v>
      </c>
      <c r="M160" s="72"/>
      <c r="N160" s="508">
        <f>J160-K160</f>
        <v>20</v>
      </c>
      <c r="O160" s="336">
        <f>SUMIF(beklenen!F:F,C160,beklenen!J:J)</f>
        <v>0</v>
      </c>
      <c r="P160" s="336">
        <f>SUMIF(Sayfa1!I:I,C160,Sayfa1!J:J)</f>
        <v>0</v>
      </c>
      <c r="Q160" s="336">
        <f>SUMIF(Sayfa1!L:L,C160,Sayfa1!M:M)</f>
        <v>39</v>
      </c>
      <c r="R160" s="425"/>
      <c r="S160" s="425"/>
      <c r="T160" s="425"/>
      <c r="U160" s="239"/>
    </row>
    <row r="161" spans="1:21" x14ac:dyDescent="0.35">
      <c r="A161" s="31" t="s">
        <v>43</v>
      </c>
      <c r="B161" s="247" t="s">
        <v>1266</v>
      </c>
      <c r="C161" s="39" t="s">
        <v>2250</v>
      </c>
      <c r="D161" s="246" t="s">
        <v>57</v>
      </c>
      <c r="E161" s="245" t="s">
        <v>2256</v>
      </c>
      <c r="F161" s="321">
        <v>0</v>
      </c>
      <c r="G161" s="322">
        <v>0</v>
      </c>
      <c r="H161" s="323">
        <v>4</v>
      </c>
      <c r="I161" s="324">
        <v>0</v>
      </c>
      <c r="J161" s="41">
        <v>4</v>
      </c>
      <c r="K161" s="49">
        <v>0</v>
      </c>
      <c r="L161" s="42">
        <v>451</v>
      </c>
      <c r="M161" s="72"/>
      <c r="N161" s="508"/>
      <c r="O161" s="336">
        <f>SUMIF(beklenen!F:F,C161,beklenen!J:J)</f>
        <v>0</v>
      </c>
      <c r="P161" s="336">
        <f>SUMIF(Sayfa1!I:I,C161,Sayfa1!J:J)</f>
        <v>0</v>
      </c>
      <c r="Q161" s="336">
        <f>SUMIF(Sayfa1!L:L,C161,Sayfa1!M:M)</f>
        <v>2</v>
      </c>
      <c r="R161" s="425"/>
      <c r="S161" s="425"/>
      <c r="T161" s="425"/>
      <c r="U161" s="239"/>
    </row>
    <row r="162" spans="1:21" x14ac:dyDescent="0.35">
      <c r="A162" s="593" t="s">
        <v>43</v>
      </c>
      <c r="B162" s="590" t="s">
        <v>4571</v>
      </c>
      <c r="C162" s="39">
        <v>242395</v>
      </c>
      <c r="D162" s="43" t="s">
        <v>57</v>
      </c>
      <c r="E162" s="245" t="s">
        <v>4576</v>
      </c>
      <c r="F162" s="321">
        <v>0</v>
      </c>
      <c r="G162" s="322">
        <v>4</v>
      </c>
      <c r="H162" s="323">
        <v>4</v>
      </c>
      <c r="I162" s="324">
        <v>0</v>
      </c>
      <c r="J162" s="41">
        <v>8</v>
      </c>
      <c r="K162" s="49">
        <v>0</v>
      </c>
      <c r="L162" s="42">
        <v>652</v>
      </c>
      <c r="M162" s="72"/>
      <c r="N162" s="508"/>
      <c r="O162" s="336">
        <f>SUMIF(beklenen!F:F,C162,beklenen!J:J)</f>
        <v>0</v>
      </c>
      <c r="P162" s="336">
        <f>SUMIF(Sayfa1!I:I,C162,Sayfa1!J:J)</f>
        <v>0</v>
      </c>
      <c r="Q162" s="336">
        <f>SUMIF(Sayfa1!L:L,C162,Sayfa1!M:M)</f>
        <v>0</v>
      </c>
      <c r="R162" s="425"/>
      <c r="S162" s="425"/>
      <c r="T162" s="425"/>
      <c r="U162" s="239"/>
    </row>
    <row r="163" spans="1:21" x14ac:dyDescent="0.35">
      <c r="A163" s="31" t="s">
        <v>43</v>
      </c>
      <c r="B163" s="247" t="s">
        <v>430</v>
      </c>
      <c r="C163" s="39">
        <v>245919</v>
      </c>
      <c r="D163" s="246" t="s">
        <v>57</v>
      </c>
      <c r="E163" s="245" t="s">
        <v>2361</v>
      </c>
      <c r="F163" s="321">
        <v>0</v>
      </c>
      <c r="G163" s="322">
        <v>0</v>
      </c>
      <c r="H163" s="323">
        <v>0</v>
      </c>
      <c r="I163" s="324">
        <v>0</v>
      </c>
      <c r="J163" s="41">
        <v>0</v>
      </c>
      <c r="K163" s="49">
        <v>0</v>
      </c>
      <c r="L163" s="42">
        <v>557</v>
      </c>
      <c r="M163" s="72"/>
      <c r="N163" s="508"/>
      <c r="O163" s="336">
        <f>SUMIF(beklenen!F:F,C163,beklenen!J:J)</f>
        <v>68</v>
      </c>
      <c r="P163" s="336">
        <f>SUMIF(Sayfa1!I:I,C163,Sayfa1!J:J)</f>
        <v>0</v>
      </c>
      <c r="Q163" s="336">
        <f>SUMIF(Sayfa1!L:L,C163,Sayfa1!M:M)</f>
        <v>2</v>
      </c>
      <c r="R163" s="425"/>
      <c r="S163" s="425"/>
      <c r="T163" s="425"/>
      <c r="U163" s="239"/>
    </row>
    <row r="164" spans="1:21" x14ac:dyDescent="0.35">
      <c r="A164" s="31" t="s">
        <v>43</v>
      </c>
      <c r="B164" s="247" t="s">
        <v>430</v>
      </c>
      <c r="C164" s="245">
        <v>245983</v>
      </c>
      <c r="D164" s="246" t="s">
        <v>57</v>
      </c>
      <c r="E164" s="245" t="s">
        <v>1475</v>
      </c>
      <c r="F164" s="321">
        <v>0</v>
      </c>
      <c r="G164" s="322">
        <v>0</v>
      </c>
      <c r="H164" s="323">
        <v>0</v>
      </c>
      <c r="I164" s="324">
        <v>2</v>
      </c>
      <c r="J164" s="41">
        <v>2</v>
      </c>
      <c r="K164" s="49">
        <v>2</v>
      </c>
      <c r="L164" s="42">
        <v>557</v>
      </c>
      <c r="M164" s="72"/>
      <c r="N164" s="508">
        <f>J164-K164</f>
        <v>0</v>
      </c>
      <c r="O164" s="336">
        <f>SUMIF(beklenen!F:F,C164,beklenen!J:J)</f>
        <v>0</v>
      </c>
      <c r="P164" s="336">
        <f>SUMIF(Sayfa1!I:I,C164,Sayfa1!J:J)</f>
        <v>0</v>
      </c>
      <c r="Q164" s="336">
        <f>SUMIF(Sayfa1!L:L,C164,Sayfa1!M:M)</f>
        <v>76</v>
      </c>
      <c r="R164" s="425"/>
      <c r="S164" s="425"/>
      <c r="T164" s="425"/>
      <c r="U164" s="239"/>
    </row>
    <row r="165" spans="1:21" x14ac:dyDescent="0.35">
      <c r="A165" s="593" t="s">
        <v>43</v>
      </c>
      <c r="B165" s="590" t="s">
        <v>1502</v>
      </c>
      <c r="C165" s="245" t="s">
        <v>4503</v>
      </c>
      <c r="D165" s="246" t="s">
        <v>57</v>
      </c>
      <c r="E165" s="245" t="s">
        <v>4519</v>
      </c>
      <c r="F165" s="321">
        <v>0</v>
      </c>
      <c r="G165" s="322">
        <v>0</v>
      </c>
      <c r="H165" s="323">
        <v>2</v>
      </c>
      <c r="I165" s="324">
        <v>2</v>
      </c>
      <c r="J165" s="41">
        <v>4</v>
      </c>
      <c r="K165" s="49">
        <v>0</v>
      </c>
      <c r="L165" s="42">
        <v>426</v>
      </c>
      <c r="M165" s="72"/>
      <c r="N165" s="508"/>
      <c r="O165" s="336">
        <f>SUMIF(beklenen!F:F,C165,beklenen!J:J)</f>
        <v>0</v>
      </c>
      <c r="P165" s="336">
        <f>SUMIF(Sayfa1!I:I,C165,Sayfa1!J:J)</f>
        <v>0</v>
      </c>
      <c r="Q165" s="336">
        <f>SUMIF(Sayfa1!L:L,C165,Sayfa1!M:M)</f>
        <v>0</v>
      </c>
      <c r="R165" s="425"/>
      <c r="S165" s="425"/>
      <c r="T165" s="425"/>
      <c r="U165" s="239"/>
    </row>
    <row r="166" spans="1:21" x14ac:dyDescent="0.35">
      <c r="A166" s="31" t="s">
        <v>43</v>
      </c>
      <c r="B166" s="247"/>
      <c r="C166" s="46">
        <v>242571</v>
      </c>
      <c r="D166" s="533" t="s">
        <v>60</v>
      </c>
      <c r="E166" s="48" t="s">
        <v>61</v>
      </c>
      <c r="F166" s="321">
        <v>0</v>
      </c>
      <c r="G166" s="322">
        <v>0</v>
      </c>
      <c r="H166" s="323">
        <v>4</v>
      </c>
      <c r="I166" s="324">
        <v>0</v>
      </c>
      <c r="J166" s="61">
        <v>4</v>
      </c>
      <c r="K166" s="34">
        <v>0</v>
      </c>
      <c r="L166" s="36">
        <v>794</v>
      </c>
      <c r="M166" s="72"/>
      <c r="N166" s="508">
        <f>J166-K166</f>
        <v>4</v>
      </c>
      <c r="O166" s="336">
        <f>SUMIF(beklenen!F:F,C166,beklenen!J:J)</f>
        <v>0</v>
      </c>
      <c r="P166" s="336">
        <f>SUMIF(Sayfa1!I:I,C166,Sayfa1!J:J)</f>
        <v>4</v>
      </c>
      <c r="Q166" s="336">
        <f>SUMIF(Sayfa1!L:L,C166,Sayfa1!M:M)</f>
        <v>12</v>
      </c>
      <c r="R166" s="425"/>
      <c r="S166" s="425"/>
      <c r="T166" s="425"/>
      <c r="U166" s="239"/>
    </row>
    <row r="167" spans="1:21" x14ac:dyDescent="0.35">
      <c r="A167" s="31" t="s">
        <v>43</v>
      </c>
      <c r="B167" s="247"/>
      <c r="C167" s="184">
        <v>242996</v>
      </c>
      <c r="D167" s="106" t="s">
        <v>60</v>
      </c>
      <c r="E167" s="37" t="s">
        <v>2087</v>
      </c>
      <c r="F167" s="321">
        <v>9</v>
      </c>
      <c r="G167" s="322">
        <v>4</v>
      </c>
      <c r="H167" s="323">
        <v>8</v>
      </c>
      <c r="I167" s="324">
        <v>8</v>
      </c>
      <c r="J167" s="61">
        <v>29</v>
      </c>
      <c r="K167" s="34">
        <v>0</v>
      </c>
      <c r="L167" s="36">
        <v>812</v>
      </c>
      <c r="M167" s="72"/>
      <c r="N167" s="508"/>
      <c r="O167" s="336">
        <f>SUMIF(beklenen!F:F,C167,beklenen!J:J)</f>
        <v>0</v>
      </c>
      <c r="P167" s="336">
        <f>SUMIF(Sayfa1!I:I,C167,Sayfa1!J:J)</f>
        <v>6</v>
      </c>
      <c r="Q167" s="336">
        <f>SUMIF(Sayfa1!L:L,C167,Sayfa1!M:M)</f>
        <v>9</v>
      </c>
      <c r="R167" s="425"/>
      <c r="S167" s="425"/>
      <c r="T167" s="425"/>
      <c r="U167" s="239"/>
    </row>
    <row r="168" spans="1:21" x14ac:dyDescent="0.35">
      <c r="A168" s="593" t="s">
        <v>43</v>
      </c>
      <c r="B168" s="590" t="s">
        <v>4571</v>
      </c>
      <c r="C168" s="184">
        <v>242397</v>
      </c>
      <c r="D168" s="104" t="s">
        <v>60</v>
      </c>
      <c r="E168" s="584" t="s">
        <v>4573</v>
      </c>
      <c r="F168" s="321">
        <v>0</v>
      </c>
      <c r="G168" s="322">
        <v>4</v>
      </c>
      <c r="H168" s="323">
        <v>4</v>
      </c>
      <c r="I168" s="324">
        <v>0</v>
      </c>
      <c r="J168" s="61">
        <v>8</v>
      </c>
      <c r="K168" s="34">
        <v>0</v>
      </c>
      <c r="L168" s="36">
        <v>847</v>
      </c>
      <c r="M168" s="72"/>
      <c r="N168" s="508"/>
      <c r="O168" s="336">
        <f>SUMIF(beklenen!F:F,C168,beklenen!J:J)</f>
        <v>0</v>
      </c>
      <c r="P168" s="336">
        <f>SUMIF(Sayfa1!I:I,C168,Sayfa1!J:J)</f>
        <v>0</v>
      </c>
      <c r="Q168" s="336">
        <f>SUMIF(Sayfa1!L:L,C168,Sayfa1!M:M)</f>
        <v>0</v>
      </c>
      <c r="R168" s="425"/>
      <c r="S168" s="425"/>
      <c r="T168" s="425"/>
      <c r="U168" s="239"/>
    </row>
    <row r="169" spans="1:21" x14ac:dyDescent="0.35">
      <c r="A169" s="31" t="s">
        <v>43</v>
      </c>
      <c r="B169" s="247" t="s">
        <v>430</v>
      </c>
      <c r="C169" s="32">
        <v>245979</v>
      </c>
      <c r="D169" s="133" t="s">
        <v>60</v>
      </c>
      <c r="E169" s="37" t="s">
        <v>2395</v>
      </c>
      <c r="F169" s="321">
        <v>4</v>
      </c>
      <c r="G169" s="322">
        <v>4</v>
      </c>
      <c r="H169" s="323">
        <v>9</v>
      </c>
      <c r="I169" s="324">
        <v>8</v>
      </c>
      <c r="J169" s="61">
        <v>25</v>
      </c>
      <c r="K169" s="34">
        <v>0</v>
      </c>
      <c r="L169" s="36">
        <v>601</v>
      </c>
      <c r="M169" s="72"/>
      <c r="N169" s="508"/>
      <c r="O169" s="336">
        <f>SUMIF(beklenen!F:F,C169,beklenen!J:J)</f>
        <v>0</v>
      </c>
      <c r="P169" s="336">
        <f>SUMIF(Sayfa1!I:I,C169,Sayfa1!J:J)</f>
        <v>0</v>
      </c>
      <c r="Q169" s="336">
        <f>SUMIF(Sayfa1!L:L,C169,Sayfa1!M:M)</f>
        <v>18</v>
      </c>
      <c r="R169" s="425"/>
      <c r="S169" s="425"/>
      <c r="T169" s="425"/>
      <c r="U169" s="239"/>
    </row>
    <row r="170" spans="1:21" x14ac:dyDescent="0.35">
      <c r="A170" s="31" t="s">
        <v>43</v>
      </c>
      <c r="B170" s="247"/>
      <c r="C170" s="39">
        <v>242696</v>
      </c>
      <c r="D170" s="530" t="s">
        <v>62</v>
      </c>
      <c r="E170" s="245" t="s">
        <v>1357</v>
      </c>
      <c r="F170" s="321">
        <v>16</v>
      </c>
      <c r="G170" s="322">
        <v>0</v>
      </c>
      <c r="H170" s="323">
        <v>10</v>
      </c>
      <c r="I170" s="324">
        <v>7</v>
      </c>
      <c r="J170" s="41">
        <v>33</v>
      </c>
      <c r="K170" s="28">
        <v>0</v>
      </c>
      <c r="L170" s="42">
        <v>761</v>
      </c>
      <c r="M170" s="72"/>
      <c r="N170" s="508">
        <f>J170-K170</f>
        <v>33</v>
      </c>
      <c r="O170" s="336">
        <f>SUMIF(beklenen!F:F,C170,beklenen!J:J)</f>
        <v>0</v>
      </c>
      <c r="P170" s="336">
        <f>SUMIF(Sayfa1!I:I,C170,Sayfa1!J:J)</f>
        <v>9</v>
      </c>
      <c r="Q170" s="336">
        <f>SUMIF(Sayfa1!L:L,C170,Sayfa1!M:M)</f>
        <v>4</v>
      </c>
      <c r="R170" s="425"/>
      <c r="S170" s="425"/>
      <c r="T170" s="425"/>
      <c r="U170" s="239"/>
    </row>
    <row r="171" spans="1:21" x14ac:dyDescent="0.35">
      <c r="A171" s="31" t="s">
        <v>43</v>
      </c>
      <c r="B171" s="247"/>
      <c r="C171" s="39">
        <v>642401</v>
      </c>
      <c r="D171" s="534" t="s">
        <v>62</v>
      </c>
      <c r="E171" s="245" t="s">
        <v>389</v>
      </c>
      <c r="F171" s="321">
        <v>0</v>
      </c>
      <c r="G171" s="322">
        <v>0</v>
      </c>
      <c r="H171" s="323">
        <v>10</v>
      </c>
      <c r="I171" s="324">
        <v>4</v>
      </c>
      <c r="J171" s="41">
        <v>14</v>
      </c>
      <c r="K171" s="28">
        <v>0</v>
      </c>
      <c r="L171" s="42">
        <v>779</v>
      </c>
      <c r="M171" s="72"/>
      <c r="N171" s="508">
        <f>J171-K171</f>
        <v>14</v>
      </c>
      <c r="O171" s="336">
        <f>SUMIF(beklenen!F:F,C171,beklenen!J:J)</f>
        <v>0</v>
      </c>
      <c r="P171" s="336">
        <f>SUMIF(Sayfa1!I:I,C171,Sayfa1!J:J)</f>
        <v>12</v>
      </c>
      <c r="Q171" s="336">
        <f>SUMIF(Sayfa1!L:L,C171,Sayfa1!M:M)</f>
        <v>0</v>
      </c>
      <c r="R171" s="425"/>
      <c r="S171" s="425"/>
      <c r="T171" s="425"/>
      <c r="U171" s="239"/>
    </row>
    <row r="172" spans="1:21" x14ac:dyDescent="0.35">
      <c r="A172" s="31" t="s">
        <v>43</v>
      </c>
      <c r="B172" s="247" t="s">
        <v>430</v>
      </c>
      <c r="C172" s="245">
        <v>245929</v>
      </c>
      <c r="D172" s="124" t="s">
        <v>62</v>
      </c>
      <c r="E172" s="245" t="s">
        <v>513</v>
      </c>
      <c r="F172" s="321">
        <v>0</v>
      </c>
      <c r="G172" s="322">
        <v>4</v>
      </c>
      <c r="H172" s="323">
        <v>0</v>
      </c>
      <c r="I172" s="324">
        <v>4</v>
      </c>
      <c r="J172" s="41">
        <v>8</v>
      </c>
      <c r="K172" s="28">
        <v>0</v>
      </c>
      <c r="L172" s="42">
        <v>623</v>
      </c>
      <c r="M172" s="72"/>
      <c r="N172" s="508">
        <f>J172-K172</f>
        <v>8</v>
      </c>
      <c r="O172" s="336">
        <f>SUMIF(beklenen!F:F,C172,beklenen!J:J)</f>
        <v>16</v>
      </c>
      <c r="P172" s="336">
        <f>SUMIF(Sayfa1!I:I,C172,Sayfa1!J:J)</f>
        <v>0</v>
      </c>
      <c r="Q172" s="336">
        <f>SUMIF(Sayfa1!L:L,C172,Sayfa1!M:M)</f>
        <v>38</v>
      </c>
      <c r="R172" s="425"/>
      <c r="S172" s="425"/>
      <c r="T172" s="425"/>
      <c r="U172" s="239"/>
    </row>
    <row r="173" spans="1:21" x14ac:dyDescent="0.35">
      <c r="A173" s="31" t="s">
        <v>43</v>
      </c>
      <c r="B173" s="247"/>
      <c r="C173" s="37">
        <v>242701</v>
      </c>
      <c r="D173" s="458" t="s">
        <v>453</v>
      </c>
      <c r="E173" s="37" t="s">
        <v>2214</v>
      </c>
      <c r="F173" s="321">
        <v>0</v>
      </c>
      <c r="G173" s="322">
        <v>4</v>
      </c>
      <c r="H173" s="323">
        <v>2</v>
      </c>
      <c r="I173" s="324">
        <v>0</v>
      </c>
      <c r="J173" s="61">
        <v>6</v>
      </c>
      <c r="K173" s="34">
        <v>0</v>
      </c>
      <c r="L173" s="36">
        <v>895</v>
      </c>
      <c r="M173" s="72"/>
      <c r="N173" s="508"/>
      <c r="O173" s="336">
        <f>SUMIF(beklenen!F:F,C173,beklenen!J:J)</f>
        <v>0</v>
      </c>
      <c r="P173" s="336">
        <f>SUMIF(Sayfa1!I:I,C173,Sayfa1!J:J)</f>
        <v>6</v>
      </c>
      <c r="Q173" s="336">
        <f>SUMIF(Sayfa1!L:L,C173,Sayfa1!M:M)</f>
        <v>4</v>
      </c>
      <c r="R173" s="425"/>
      <c r="S173" s="425"/>
      <c r="T173" s="425"/>
      <c r="U173" s="239"/>
    </row>
    <row r="174" spans="1:21" x14ac:dyDescent="0.35">
      <c r="A174" s="31" t="s">
        <v>43</v>
      </c>
      <c r="B174" s="247"/>
      <c r="C174" s="66">
        <v>642581</v>
      </c>
      <c r="D174" s="458" t="s">
        <v>453</v>
      </c>
      <c r="E174" s="84" t="s">
        <v>454</v>
      </c>
      <c r="F174" s="321">
        <v>4</v>
      </c>
      <c r="G174" s="322">
        <v>0</v>
      </c>
      <c r="H174" s="323">
        <v>8</v>
      </c>
      <c r="I174" s="324">
        <v>0</v>
      </c>
      <c r="J174" s="35">
        <v>12</v>
      </c>
      <c r="K174" s="72">
        <v>0</v>
      </c>
      <c r="L174" s="36">
        <v>921</v>
      </c>
      <c r="M174" s="72"/>
      <c r="N174" s="508">
        <f t="shared" ref="N174:N182" si="11">J174-K174</f>
        <v>12</v>
      </c>
      <c r="O174" s="336">
        <f>SUMIF(beklenen!F:F,C174,beklenen!J:J)</f>
        <v>0</v>
      </c>
      <c r="P174" s="336">
        <f>SUMIF(Sayfa1!I:I,C174,Sayfa1!J:J)</f>
        <v>12</v>
      </c>
      <c r="Q174" s="336">
        <f>SUMIF(Sayfa1!L:L,C174,Sayfa1!M:M)</f>
        <v>4</v>
      </c>
      <c r="R174" s="425"/>
      <c r="S174" s="425"/>
      <c r="T174" s="425"/>
      <c r="U174" s="239"/>
    </row>
    <row r="175" spans="1:21" x14ac:dyDescent="0.35">
      <c r="A175" s="31" t="s">
        <v>43</v>
      </c>
      <c r="B175" s="247" t="s">
        <v>430</v>
      </c>
      <c r="C175" s="66">
        <v>245977</v>
      </c>
      <c r="D175" s="537" t="s">
        <v>453</v>
      </c>
      <c r="E175" s="84" t="s">
        <v>1592</v>
      </c>
      <c r="F175" s="321">
        <v>6</v>
      </c>
      <c r="G175" s="322">
        <v>4</v>
      </c>
      <c r="H175" s="323">
        <v>4</v>
      </c>
      <c r="I175" s="324">
        <v>4</v>
      </c>
      <c r="J175" s="35">
        <v>18</v>
      </c>
      <c r="K175" s="72">
        <v>0</v>
      </c>
      <c r="L175" s="36">
        <v>718</v>
      </c>
      <c r="M175" s="72"/>
      <c r="N175" s="508">
        <f t="shared" si="11"/>
        <v>18</v>
      </c>
      <c r="O175" s="336">
        <f>SUMIF(beklenen!F:F,C175,beklenen!J:J)</f>
        <v>0</v>
      </c>
      <c r="P175" s="336">
        <f>SUMIF(Sayfa1!I:I,C175,Sayfa1!J:J)</f>
        <v>10</v>
      </c>
      <c r="Q175" s="336">
        <f>SUMIF(Sayfa1!L:L,C175,Sayfa1!M:M)</f>
        <v>18</v>
      </c>
      <c r="R175" s="425"/>
      <c r="S175" s="425"/>
      <c r="T175" s="425"/>
      <c r="U175" s="239"/>
    </row>
    <row r="176" spans="1:21" ht="14.25" customHeight="1" x14ac:dyDescent="0.35">
      <c r="A176" s="31" t="s">
        <v>43</v>
      </c>
      <c r="B176" s="247" t="s">
        <v>1662</v>
      </c>
      <c r="C176" s="66" t="s">
        <v>1663</v>
      </c>
      <c r="D176" s="100" t="s">
        <v>453</v>
      </c>
      <c r="E176" s="84" t="s">
        <v>554</v>
      </c>
      <c r="F176" s="321">
        <v>0</v>
      </c>
      <c r="G176" s="322">
        <v>0</v>
      </c>
      <c r="H176" s="323">
        <v>8</v>
      </c>
      <c r="I176" s="324">
        <v>4</v>
      </c>
      <c r="J176" s="35">
        <v>12</v>
      </c>
      <c r="K176" s="72">
        <v>0</v>
      </c>
      <c r="L176" s="36">
        <v>485</v>
      </c>
      <c r="M176" s="72"/>
      <c r="N176" s="508">
        <f t="shared" si="11"/>
        <v>12</v>
      </c>
      <c r="O176" s="336">
        <f>SUMIF(beklenen!F:F,C176,beklenen!J:J)</f>
        <v>0</v>
      </c>
      <c r="P176" s="336">
        <f>SUMIF(Sayfa1!I:I,C176,Sayfa1!J:J)</f>
        <v>0</v>
      </c>
      <c r="Q176" s="336">
        <f>SUMIF(Sayfa1!L:L,C176,Sayfa1!M:M)</f>
        <v>0</v>
      </c>
      <c r="R176" s="425"/>
      <c r="S176" s="425"/>
      <c r="T176" s="425"/>
      <c r="U176" s="239"/>
    </row>
    <row r="177" spans="1:21" ht="14.25" customHeight="1" x14ac:dyDescent="0.35">
      <c r="A177" s="31" t="s">
        <v>43</v>
      </c>
      <c r="B177" s="247"/>
      <c r="C177" s="46">
        <v>242515</v>
      </c>
      <c r="D177" s="535" t="s">
        <v>551</v>
      </c>
      <c r="E177" s="48" t="s">
        <v>785</v>
      </c>
      <c r="F177" s="321">
        <v>0</v>
      </c>
      <c r="G177" s="322">
        <v>1</v>
      </c>
      <c r="H177" s="323">
        <v>4</v>
      </c>
      <c r="I177" s="324">
        <v>0</v>
      </c>
      <c r="J177" s="41">
        <v>5</v>
      </c>
      <c r="K177" s="49">
        <v>0</v>
      </c>
      <c r="L177" s="42">
        <v>887</v>
      </c>
      <c r="M177" s="72"/>
      <c r="N177" s="508">
        <f t="shared" si="11"/>
        <v>5</v>
      </c>
      <c r="O177" s="336">
        <f>SUMIF(beklenen!F:F,C177,beklenen!J:J)</f>
        <v>0</v>
      </c>
      <c r="P177" s="336">
        <f>SUMIF(Sayfa1!I:I,C177,Sayfa1!J:J)</f>
        <v>5</v>
      </c>
      <c r="Q177" s="336">
        <f>SUMIF(Sayfa1!L:L,C177,Sayfa1!M:M)</f>
        <v>0</v>
      </c>
      <c r="R177" s="425"/>
      <c r="S177" s="425"/>
      <c r="T177" s="425"/>
      <c r="U177" s="239"/>
    </row>
    <row r="178" spans="1:21" ht="14.25" customHeight="1" x14ac:dyDescent="0.35">
      <c r="A178" s="31" t="s">
        <v>43</v>
      </c>
      <c r="B178" s="247"/>
      <c r="C178" s="39">
        <v>242697</v>
      </c>
      <c r="D178" s="534" t="s">
        <v>551</v>
      </c>
      <c r="E178" s="245" t="s">
        <v>1365</v>
      </c>
      <c r="F178" s="321">
        <v>0</v>
      </c>
      <c r="G178" s="322">
        <v>4</v>
      </c>
      <c r="H178" s="323">
        <v>4</v>
      </c>
      <c r="I178" s="324">
        <v>5</v>
      </c>
      <c r="J178" s="41">
        <v>13</v>
      </c>
      <c r="K178" s="49">
        <v>0</v>
      </c>
      <c r="L178" s="42">
        <v>887</v>
      </c>
      <c r="M178" s="72"/>
      <c r="N178" s="508">
        <f t="shared" si="11"/>
        <v>13</v>
      </c>
      <c r="O178" s="336">
        <f>SUMIF(beklenen!F:F,C178,beklenen!J:J)</f>
        <v>0</v>
      </c>
      <c r="P178" s="336">
        <f>SUMIF(Sayfa1!I:I,C178,Sayfa1!J:J)</f>
        <v>3</v>
      </c>
      <c r="Q178" s="336">
        <f>SUMIF(Sayfa1!L:L,C178,Sayfa1!M:M)</f>
        <v>4</v>
      </c>
      <c r="R178" s="425"/>
      <c r="S178" s="425"/>
      <c r="T178" s="425"/>
      <c r="U178" s="239"/>
    </row>
    <row r="179" spans="1:21" x14ac:dyDescent="0.35">
      <c r="A179" s="31" t="s">
        <v>43</v>
      </c>
      <c r="B179" s="247" t="s">
        <v>430</v>
      </c>
      <c r="C179" s="39">
        <v>245938</v>
      </c>
      <c r="D179" s="59" t="s">
        <v>551</v>
      </c>
      <c r="E179" s="245" t="s">
        <v>514</v>
      </c>
      <c r="F179" s="321">
        <v>0</v>
      </c>
      <c r="G179" s="322">
        <v>3</v>
      </c>
      <c r="H179" s="323">
        <v>0</v>
      </c>
      <c r="I179" s="324">
        <v>4</v>
      </c>
      <c r="J179" s="41">
        <v>7</v>
      </c>
      <c r="K179" s="49">
        <v>0</v>
      </c>
      <c r="L179" s="42">
        <v>631</v>
      </c>
      <c r="M179" s="72"/>
      <c r="N179" s="508">
        <f t="shared" si="11"/>
        <v>7</v>
      </c>
      <c r="O179" s="336">
        <f>SUMIF(beklenen!F:F,C179,beklenen!J:J)</f>
        <v>9</v>
      </c>
      <c r="P179" s="336">
        <f>SUMIF(Sayfa1!I:I,C179,Sayfa1!J:J)</f>
        <v>0</v>
      </c>
      <c r="Q179" s="336">
        <f>SUMIF(Sayfa1!L:L,C179,Sayfa1!M:M)</f>
        <v>16</v>
      </c>
      <c r="R179" s="425"/>
      <c r="S179" s="425"/>
      <c r="T179" s="425"/>
      <c r="U179" s="239"/>
    </row>
    <row r="180" spans="1:21" x14ac:dyDescent="0.35">
      <c r="A180" s="31" t="s">
        <v>43</v>
      </c>
      <c r="B180" s="247"/>
      <c r="C180" s="146">
        <v>242698</v>
      </c>
      <c r="D180" s="111" t="s">
        <v>63</v>
      </c>
      <c r="E180" s="37" t="s">
        <v>1113</v>
      </c>
      <c r="F180" s="321">
        <v>4</v>
      </c>
      <c r="G180" s="322">
        <v>4</v>
      </c>
      <c r="H180" s="323">
        <v>10</v>
      </c>
      <c r="I180" s="324">
        <v>14</v>
      </c>
      <c r="J180" s="61">
        <v>32</v>
      </c>
      <c r="K180" s="34">
        <v>0</v>
      </c>
      <c r="L180" s="36">
        <v>732</v>
      </c>
      <c r="M180" s="72"/>
      <c r="N180" s="508">
        <f t="shared" si="11"/>
        <v>32</v>
      </c>
      <c r="O180" s="336">
        <f>SUMIF(beklenen!F:F,C180,beklenen!J:J)</f>
        <v>0</v>
      </c>
      <c r="P180" s="336">
        <f>SUMIF(Sayfa1!I:I,C180,Sayfa1!J:J)</f>
        <v>0</v>
      </c>
      <c r="Q180" s="336">
        <f>SUMIF(Sayfa1!L:L,C180,Sayfa1!M:M)</f>
        <v>114</v>
      </c>
      <c r="R180" s="425"/>
      <c r="S180" s="425"/>
      <c r="T180" s="425"/>
      <c r="U180" s="239"/>
    </row>
    <row r="181" spans="1:21" x14ac:dyDescent="0.35">
      <c r="A181" s="31" t="s">
        <v>43</v>
      </c>
      <c r="B181" s="247"/>
      <c r="C181" s="146">
        <v>242500</v>
      </c>
      <c r="D181" s="56" t="s">
        <v>63</v>
      </c>
      <c r="E181" s="37" t="s">
        <v>2960</v>
      </c>
      <c r="F181" s="321">
        <v>48</v>
      </c>
      <c r="G181" s="322">
        <v>4</v>
      </c>
      <c r="H181" s="323">
        <v>14</v>
      </c>
      <c r="I181" s="324">
        <v>10</v>
      </c>
      <c r="J181" s="61">
        <v>76</v>
      </c>
      <c r="K181" s="34">
        <v>0</v>
      </c>
      <c r="L181" s="36">
        <v>739</v>
      </c>
      <c r="M181" s="72"/>
      <c r="N181" s="508"/>
      <c r="O181" s="336">
        <f>SUMIF(beklenen!F:F,C181,beklenen!J:J)</f>
        <v>0</v>
      </c>
      <c r="P181" s="336">
        <f>SUMIF(Sayfa1!I:I,C181,Sayfa1!J:J)</f>
        <v>0</v>
      </c>
      <c r="Q181" s="336">
        <f>SUMIF(Sayfa1!L:L,C181,Sayfa1!M:M)</f>
        <v>0</v>
      </c>
      <c r="R181" s="425"/>
      <c r="S181" s="425"/>
      <c r="T181" s="425"/>
      <c r="U181" s="239"/>
    </row>
    <row r="182" spans="1:21" x14ac:dyDescent="0.35">
      <c r="A182" s="31" t="s">
        <v>43</v>
      </c>
      <c r="B182" s="247"/>
      <c r="C182" s="88">
        <v>642403</v>
      </c>
      <c r="D182" s="145" t="s">
        <v>63</v>
      </c>
      <c r="E182" s="37" t="s">
        <v>457</v>
      </c>
      <c r="F182" s="321">
        <v>0</v>
      </c>
      <c r="G182" s="322">
        <v>0</v>
      </c>
      <c r="H182" s="323">
        <v>3</v>
      </c>
      <c r="I182" s="324">
        <v>6</v>
      </c>
      <c r="J182" s="61">
        <v>9</v>
      </c>
      <c r="K182" s="34">
        <v>0</v>
      </c>
      <c r="L182" s="36">
        <v>756</v>
      </c>
      <c r="M182" s="72"/>
      <c r="N182" s="508">
        <f t="shared" si="11"/>
        <v>9</v>
      </c>
      <c r="O182" s="336">
        <f>SUMIF(beklenen!F:F,C182,beklenen!J:J)</f>
        <v>0</v>
      </c>
      <c r="P182" s="336">
        <f>SUMIF(Sayfa1!I:I,C182,Sayfa1!J:J)</f>
        <v>0</v>
      </c>
      <c r="Q182" s="336">
        <f>SUMIF(Sayfa1!L:L,C182,Sayfa1!M:M)</f>
        <v>10</v>
      </c>
      <c r="R182" s="425"/>
      <c r="S182" s="425"/>
      <c r="T182" s="425"/>
      <c r="U182" s="239"/>
    </row>
    <row r="183" spans="1:21" x14ac:dyDescent="0.35">
      <c r="A183" s="31" t="s">
        <v>43</v>
      </c>
      <c r="B183" s="247" t="s">
        <v>1266</v>
      </c>
      <c r="C183" s="88" t="s">
        <v>2078</v>
      </c>
      <c r="D183" s="106" t="s">
        <v>63</v>
      </c>
      <c r="E183" s="37" t="s">
        <v>1924</v>
      </c>
      <c r="F183" s="321">
        <v>0</v>
      </c>
      <c r="G183" s="322">
        <v>4</v>
      </c>
      <c r="H183" s="323">
        <v>6</v>
      </c>
      <c r="I183" s="324">
        <v>6</v>
      </c>
      <c r="J183" s="61">
        <v>16</v>
      </c>
      <c r="K183" s="34">
        <v>0</v>
      </c>
      <c r="L183" s="36">
        <v>513</v>
      </c>
      <c r="M183" s="72"/>
      <c r="N183" s="508"/>
      <c r="O183" s="336">
        <f>SUMIF(beklenen!F:F,C183,beklenen!J:J)</f>
        <v>0</v>
      </c>
      <c r="P183" s="336">
        <f>SUMIF(Sayfa1!I:I,C183,Sayfa1!J:J)</f>
        <v>4</v>
      </c>
      <c r="Q183" s="336">
        <f>SUMIF(Sayfa1!L:L,C183,Sayfa1!M:M)</f>
        <v>16</v>
      </c>
      <c r="R183" s="425"/>
      <c r="S183" s="425"/>
      <c r="T183" s="425"/>
      <c r="U183" s="239"/>
    </row>
    <row r="184" spans="1:21" x14ac:dyDescent="0.35">
      <c r="A184" s="593" t="s">
        <v>43</v>
      </c>
      <c r="B184" s="590" t="s">
        <v>4571</v>
      </c>
      <c r="C184" s="88">
        <v>242393</v>
      </c>
      <c r="D184" s="104" t="s">
        <v>63</v>
      </c>
      <c r="E184" s="584" t="s">
        <v>4575</v>
      </c>
      <c r="F184" s="321">
        <v>0</v>
      </c>
      <c r="G184" s="322">
        <v>0</v>
      </c>
      <c r="H184" s="323">
        <v>8</v>
      </c>
      <c r="I184" s="324">
        <v>0</v>
      </c>
      <c r="J184" s="61">
        <v>8</v>
      </c>
      <c r="K184" s="34">
        <v>2</v>
      </c>
      <c r="L184" s="36">
        <v>763</v>
      </c>
      <c r="M184" s="72"/>
      <c r="N184" s="508"/>
      <c r="O184" s="336">
        <f>SUMIF(beklenen!F:F,C184,beklenen!J:J)</f>
        <v>0</v>
      </c>
      <c r="P184" s="336">
        <f>SUMIF(Sayfa1!I:I,C184,Sayfa1!J:J)</f>
        <v>0</v>
      </c>
      <c r="Q184" s="336">
        <f>SUMIF(Sayfa1!L:L,C184,Sayfa1!M:M)</f>
        <v>0</v>
      </c>
      <c r="R184" s="425"/>
      <c r="S184" s="425"/>
      <c r="T184" s="425"/>
      <c r="U184" s="239"/>
    </row>
    <row r="185" spans="1:21" x14ac:dyDescent="0.35">
      <c r="A185" s="31" t="s">
        <v>43</v>
      </c>
      <c r="B185" s="247" t="s">
        <v>430</v>
      </c>
      <c r="C185" s="37">
        <v>245924</v>
      </c>
      <c r="D185" s="106" t="s">
        <v>63</v>
      </c>
      <c r="E185" s="37" t="s">
        <v>503</v>
      </c>
      <c r="F185" s="321">
        <v>4</v>
      </c>
      <c r="G185" s="322">
        <v>2</v>
      </c>
      <c r="H185" s="323">
        <v>30</v>
      </c>
      <c r="I185" s="324">
        <v>8</v>
      </c>
      <c r="J185" s="61">
        <v>44</v>
      </c>
      <c r="K185" s="34">
        <v>0</v>
      </c>
      <c r="L185" s="36">
        <v>645</v>
      </c>
      <c r="M185" s="72"/>
      <c r="N185" s="508">
        <f>J185-K185</f>
        <v>44</v>
      </c>
      <c r="O185" s="336">
        <f>SUMIF(beklenen!F:F,C185,beklenen!J:J)</f>
        <v>224</v>
      </c>
      <c r="P185" s="336">
        <f>SUMIF(Sayfa1!I:I,C185,Sayfa1!J:J)</f>
        <v>0</v>
      </c>
      <c r="Q185" s="336">
        <f>SUMIF(Sayfa1!L:L,C185,Sayfa1!M:M)</f>
        <v>27</v>
      </c>
      <c r="R185" s="425"/>
      <c r="S185" s="425"/>
      <c r="T185" s="425"/>
      <c r="U185" s="239"/>
    </row>
    <row r="186" spans="1:21" x14ac:dyDescent="0.35">
      <c r="A186" s="31" t="s">
        <v>43</v>
      </c>
      <c r="B186" s="247" t="s">
        <v>430</v>
      </c>
      <c r="C186" s="37">
        <v>245943</v>
      </c>
      <c r="D186" s="106" t="s">
        <v>63</v>
      </c>
      <c r="E186" s="37" t="s">
        <v>811</v>
      </c>
      <c r="F186" s="321">
        <v>0</v>
      </c>
      <c r="G186" s="322">
        <v>0</v>
      </c>
      <c r="H186" s="323">
        <v>0</v>
      </c>
      <c r="I186" s="324">
        <v>0</v>
      </c>
      <c r="J186" s="61">
        <v>0</v>
      </c>
      <c r="K186" s="34">
        <v>0</v>
      </c>
      <c r="L186" s="36">
        <v>645</v>
      </c>
      <c r="M186" s="72"/>
      <c r="N186" s="508">
        <f>J186-K186</f>
        <v>0</v>
      </c>
      <c r="O186" s="336">
        <f>SUMIF(beklenen!F:F,C186,beklenen!J:J)</f>
        <v>0</v>
      </c>
      <c r="P186" s="336">
        <f>SUMIF(Sayfa1!I:I,C186,Sayfa1!J:J)</f>
        <v>0</v>
      </c>
      <c r="Q186" s="336">
        <f>SUMIF(Sayfa1!L:L,C186,Sayfa1!M:M)</f>
        <v>325</v>
      </c>
      <c r="R186" s="425"/>
      <c r="S186" s="425"/>
      <c r="T186" s="425"/>
      <c r="U186" s="239"/>
    </row>
    <row r="187" spans="1:21" x14ac:dyDescent="0.35">
      <c r="A187" s="31" t="s">
        <v>43</v>
      </c>
      <c r="B187" s="247" t="s">
        <v>430</v>
      </c>
      <c r="C187" s="37">
        <v>645908</v>
      </c>
      <c r="D187" s="574" t="s">
        <v>63</v>
      </c>
      <c r="E187" s="37" t="s">
        <v>418</v>
      </c>
      <c r="F187" s="321">
        <v>0</v>
      </c>
      <c r="G187" s="322">
        <v>0</v>
      </c>
      <c r="H187" s="323">
        <v>8</v>
      </c>
      <c r="I187" s="324">
        <v>8</v>
      </c>
      <c r="J187" s="61">
        <v>16</v>
      </c>
      <c r="K187" s="34">
        <v>0</v>
      </c>
      <c r="L187" s="36">
        <v>675</v>
      </c>
      <c r="M187" s="72"/>
      <c r="N187" s="508">
        <f>J187-K187</f>
        <v>16</v>
      </c>
      <c r="O187" s="336">
        <f>SUMIF(beklenen!F:F,C187,beklenen!J:J)</f>
        <v>0</v>
      </c>
      <c r="P187" s="336">
        <f>SUMIF(Sayfa1!I:I,C187,Sayfa1!J:J)</f>
        <v>0</v>
      </c>
      <c r="Q187" s="336">
        <f>SUMIF(Sayfa1!L:L,C187,Sayfa1!M:M)</f>
        <v>34</v>
      </c>
      <c r="R187" s="425"/>
      <c r="S187" s="425"/>
      <c r="T187" s="425"/>
      <c r="U187" s="239"/>
    </row>
    <row r="188" spans="1:21" x14ac:dyDescent="0.35">
      <c r="A188" s="31" t="s">
        <v>43</v>
      </c>
      <c r="B188" s="247" t="s">
        <v>1502</v>
      </c>
      <c r="C188" s="37" t="s">
        <v>2344</v>
      </c>
      <c r="D188" s="116" t="s">
        <v>63</v>
      </c>
      <c r="E188" s="37" t="s">
        <v>2449</v>
      </c>
      <c r="F188" s="321">
        <v>0</v>
      </c>
      <c r="G188" s="322">
        <v>4</v>
      </c>
      <c r="H188" s="323">
        <v>12</v>
      </c>
      <c r="I188" s="324">
        <v>6</v>
      </c>
      <c r="J188" s="61">
        <v>22</v>
      </c>
      <c r="K188" s="34">
        <v>0</v>
      </c>
      <c r="L188" s="36">
        <v>499</v>
      </c>
      <c r="M188" s="72"/>
      <c r="N188" s="508"/>
      <c r="O188" s="336">
        <f>SUMIF(beklenen!F:F,C188,beklenen!J:J)</f>
        <v>0</v>
      </c>
      <c r="P188" s="336">
        <f>SUMIF(Sayfa1!I:I,C188,Sayfa1!J:J)</f>
        <v>0</v>
      </c>
      <c r="Q188" s="336">
        <f>SUMIF(Sayfa1!L:L,C188,Sayfa1!M:M)</f>
        <v>14</v>
      </c>
      <c r="R188" s="425"/>
      <c r="S188" s="425"/>
      <c r="T188" s="425"/>
      <c r="U188" s="239"/>
    </row>
    <row r="189" spans="1:21" x14ac:dyDescent="0.35">
      <c r="A189" s="31" t="s">
        <v>43</v>
      </c>
      <c r="B189" s="247"/>
      <c r="C189" s="46">
        <v>243623</v>
      </c>
      <c r="D189" s="535" t="s">
        <v>65</v>
      </c>
      <c r="E189" s="48" t="s">
        <v>67</v>
      </c>
      <c r="F189" s="321">
        <v>4</v>
      </c>
      <c r="G189" s="322">
        <v>4</v>
      </c>
      <c r="H189" s="323">
        <v>1</v>
      </c>
      <c r="I189" s="324">
        <v>0</v>
      </c>
      <c r="J189" s="41">
        <v>9</v>
      </c>
      <c r="K189" s="49">
        <v>0</v>
      </c>
      <c r="L189" s="42">
        <v>746</v>
      </c>
      <c r="M189" s="72"/>
      <c r="N189" s="508">
        <f t="shared" ref="N189:N195" si="12">J189-K189</f>
        <v>9</v>
      </c>
      <c r="O189" s="336">
        <f>SUMIF(beklenen!F:F,C189,beklenen!J:J)</f>
        <v>0</v>
      </c>
      <c r="P189" s="336">
        <f>SUMIF(Sayfa1!I:I,C189,Sayfa1!J:J)</f>
        <v>9</v>
      </c>
      <c r="Q189" s="336">
        <f>SUMIF(Sayfa1!L:L,C189,Sayfa1!M:M)</f>
        <v>0</v>
      </c>
      <c r="R189" s="425"/>
      <c r="S189" s="425"/>
      <c r="T189" s="425"/>
      <c r="U189" s="239"/>
    </row>
    <row r="190" spans="1:21" x14ac:dyDescent="0.35">
      <c r="A190" s="31" t="s">
        <v>43</v>
      </c>
      <c r="B190" s="247"/>
      <c r="C190" s="245">
        <v>243816</v>
      </c>
      <c r="D190" s="534" t="s">
        <v>65</v>
      </c>
      <c r="E190" s="245" t="s">
        <v>1258</v>
      </c>
      <c r="F190" s="321">
        <v>0</v>
      </c>
      <c r="G190" s="322">
        <v>0</v>
      </c>
      <c r="H190" s="323">
        <v>7</v>
      </c>
      <c r="I190" s="324">
        <v>0</v>
      </c>
      <c r="J190" s="41">
        <v>7</v>
      </c>
      <c r="K190" s="49">
        <v>0</v>
      </c>
      <c r="L190" s="42">
        <v>746</v>
      </c>
      <c r="M190" s="72"/>
      <c r="N190" s="508">
        <f t="shared" si="12"/>
        <v>7</v>
      </c>
      <c r="O190" s="336">
        <f>SUMIF(beklenen!F:F,C190,beklenen!J:J)</f>
        <v>0</v>
      </c>
      <c r="P190" s="336">
        <f>SUMIF(Sayfa1!I:I,C190,Sayfa1!J:J)</f>
        <v>7</v>
      </c>
      <c r="Q190" s="336">
        <f>SUMIF(Sayfa1!L:L,C190,Sayfa1!M:M)</f>
        <v>0</v>
      </c>
      <c r="R190" s="425"/>
      <c r="S190" s="425"/>
      <c r="T190" s="425"/>
      <c r="U190" s="239"/>
    </row>
    <row r="191" spans="1:21" x14ac:dyDescent="0.35">
      <c r="A191" s="31" t="s">
        <v>43</v>
      </c>
      <c r="B191" s="247" t="s">
        <v>430</v>
      </c>
      <c r="C191" s="39">
        <v>245922</v>
      </c>
      <c r="D191" s="536" t="s">
        <v>65</v>
      </c>
      <c r="E191" s="245" t="s">
        <v>66</v>
      </c>
      <c r="F191" s="321">
        <v>4</v>
      </c>
      <c r="G191" s="322">
        <v>0</v>
      </c>
      <c r="H191" s="323">
        <v>8</v>
      </c>
      <c r="I191" s="324">
        <v>0</v>
      </c>
      <c r="J191" s="41">
        <v>12</v>
      </c>
      <c r="K191" s="49">
        <v>0</v>
      </c>
      <c r="L191" s="42">
        <v>512</v>
      </c>
      <c r="M191" s="72"/>
      <c r="N191" s="508">
        <f t="shared" si="12"/>
        <v>12</v>
      </c>
      <c r="O191" s="336">
        <f>SUMIF(beklenen!F:F,C191,beklenen!J:J)</f>
        <v>0</v>
      </c>
      <c r="P191" s="336">
        <f>SUMIF(Sayfa1!I:I,C191,Sayfa1!J:J)</f>
        <v>12</v>
      </c>
      <c r="Q191" s="336">
        <f>SUMIF(Sayfa1!L:L,C191,Sayfa1!M:M)</f>
        <v>0</v>
      </c>
      <c r="R191" s="425"/>
      <c r="S191" s="425"/>
      <c r="T191" s="425"/>
      <c r="U191" s="239"/>
    </row>
    <row r="192" spans="1:21" x14ac:dyDescent="0.35">
      <c r="A192" s="31" t="s">
        <v>43</v>
      </c>
      <c r="B192" s="247"/>
      <c r="C192" s="114">
        <v>243817</v>
      </c>
      <c r="D192" s="145" t="s">
        <v>68</v>
      </c>
      <c r="E192" s="48" t="s">
        <v>59</v>
      </c>
      <c r="F192" s="321">
        <v>0</v>
      </c>
      <c r="G192" s="322">
        <v>0</v>
      </c>
      <c r="H192" s="323">
        <v>2</v>
      </c>
      <c r="I192" s="324">
        <v>0</v>
      </c>
      <c r="J192" s="61">
        <v>2</v>
      </c>
      <c r="K192" s="34">
        <v>0</v>
      </c>
      <c r="L192" s="36">
        <v>739</v>
      </c>
      <c r="M192" s="72"/>
      <c r="N192" s="508">
        <f t="shared" si="12"/>
        <v>2</v>
      </c>
      <c r="O192" s="336">
        <f>SUMIF(beklenen!F:F,C192,beklenen!J:J)</f>
        <v>0</v>
      </c>
      <c r="P192" s="336">
        <f>SUMIF(Sayfa1!I:I,C192,Sayfa1!J:J)</f>
        <v>0</v>
      </c>
      <c r="Q192" s="336">
        <f>SUMIF(Sayfa1!L:L,C192,Sayfa1!M:M)</f>
        <v>14</v>
      </c>
      <c r="R192" s="425"/>
      <c r="S192" s="425"/>
      <c r="T192" s="425"/>
      <c r="U192" s="239"/>
    </row>
    <row r="193" spans="1:21" x14ac:dyDescent="0.35">
      <c r="A193" s="31" t="s">
        <v>43</v>
      </c>
      <c r="B193" s="247"/>
      <c r="C193" s="114">
        <v>243712</v>
      </c>
      <c r="D193" s="104" t="s">
        <v>68</v>
      </c>
      <c r="E193" s="37" t="s">
        <v>1358</v>
      </c>
      <c r="F193" s="321">
        <v>0</v>
      </c>
      <c r="G193" s="322">
        <v>6</v>
      </c>
      <c r="H193" s="323">
        <v>9</v>
      </c>
      <c r="I193" s="324">
        <v>12</v>
      </c>
      <c r="J193" s="61">
        <v>27</v>
      </c>
      <c r="K193" s="34">
        <v>0</v>
      </c>
      <c r="L193" s="36">
        <v>739</v>
      </c>
      <c r="M193" s="72"/>
      <c r="N193" s="508">
        <f t="shared" si="12"/>
        <v>27</v>
      </c>
      <c r="O193" s="336">
        <f>SUMIF(beklenen!F:F,C193,beklenen!J:J)</f>
        <v>0</v>
      </c>
      <c r="P193" s="336">
        <f>SUMIF(Sayfa1!I:I,C193,Sayfa1!J:J)</f>
        <v>4</v>
      </c>
      <c r="Q193" s="336">
        <f>SUMIF(Sayfa1!L:L,C193,Sayfa1!M:M)</f>
        <v>24</v>
      </c>
      <c r="R193" s="425"/>
      <c r="S193" s="425"/>
      <c r="T193" s="425"/>
      <c r="U193" s="239"/>
    </row>
    <row r="194" spans="1:21" x14ac:dyDescent="0.35">
      <c r="A194" s="31" t="s">
        <v>43</v>
      </c>
      <c r="B194" s="247"/>
      <c r="C194" s="113">
        <v>643410</v>
      </c>
      <c r="D194" s="529" t="s">
        <v>68</v>
      </c>
      <c r="E194" s="37" t="s">
        <v>386</v>
      </c>
      <c r="F194" s="321">
        <v>6</v>
      </c>
      <c r="G194" s="322">
        <v>4</v>
      </c>
      <c r="H194" s="323">
        <v>4</v>
      </c>
      <c r="I194" s="324">
        <v>0</v>
      </c>
      <c r="J194" s="61">
        <v>14</v>
      </c>
      <c r="K194" s="34">
        <v>0</v>
      </c>
      <c r="L194" s="36">
        <v>763</v>
      </c>
      <c r="M194" s="72"/>
      <c r="N194" s="508">
        <f t="shared" si="12"/>
        <v>14</v>
      </c>
      <c r="O194" s="336">
        <f>SUMIF(beklenen!F:F,C194,beklenen!J:J)</f>
        <v>0</v>
      </c>
      <c r="P194" s="336">
        <f>SUMIF(Sayfa1!I:I,C194,Sayfa1!J:J)</f>
        <v>12</v>
      </c>
      <c r="Q194" s="336">
        <f>SUMIF(Sayfa1!L:L,C194,Sayfa1!M:M)</f>
        <v>6</v>
      </c>
      <c r="R194" s="425"/>
      <c r="S194" s="425"/>
      <c r="T194" s="425"/>
      <c r="U194" s="239"/>
    </row>
    <row r="195" spans="1:21" x14ac:dyDescent="0.35">
      <c r="A195" s="31" t="s">
        <v>43</v>
      </c>
      <c r="B195" s="247" t="s">
        <v>430</v>
      </c>
      <c r="C195" s="32">
        <v>245933</v>
      </c>
      <c r="D195" s="100" t="s">
        <v>68</v>
      </c>
      <c r="E195" s="114" t="s">
        <v>58</v>
      </c>
      <c r="F195" s="321">
        <v>0</v>
      </c>
      <c r="G195" s="322">
        <v>6</v>
      </c>
      <c r="H195" s="323">
        <v>7</v>
      </c>
      <c r="I195" s="324">
        <v>8</v>
      </c>
      <c r="J195" s="61">
        <v>21</v>
      </c>
      <c r="K195" s="34">
        <v>0</v>
      </c>
      <c r="L195" s="36">
        <v>587</v>
      </c>
      <c r="M195" s="72"/>
      <c r="N195" s="508">
        <f t="shared" si="12"/>
        <v>21</v>
      </c>
      <c r="O195" s="336">
        <f>SUMIF(beklenen!F:F,C195,beklenen!J:J)</f>
        <v>0</v>
      </c>
      <c r="P195" s="336">
        <f>SUMIF(Sayfa1!I:I,C195,Sayfa1!J:J)</f>
        <v>0</v>
      </c>
      <c r="Q195" s="336">
        <f>SUMIF(Sayfa1!L:L,C195,Sayfa1!M:M)</f>
        <v>65</v>
      </c>
      <c r="R195" s="425"/>
      <c r="S195" s="425"/>
      <c r="T195" s="425"/>
      <c r="U195" s="239"/>
    </row>
    <row r="196" spans="1:21" x14ac:dyDescent="0.35">
      <c r="A196" s="31" t="s">
        <v>43</v>
      </c>
      <c r="B196" s="247" t="s">
        <v>430</v>
      </c>
      <c r="C196" s="32">
        <v>245911</v>
      </c>
      <c r="D196" s="133" t="s">
        <v>68</v>
      </c>
      <c r="E196" s="114" t="s">
        <v>2361</v>
      </c>
      <c r="F196" s="321">
        <v>0</v>
      </c>
      <c r="G196" s="322">
        <v>0</v>
      </c>
      <c r="H196" s="323">
        <v>8</v>
      </c>
      <c r="I196" s="324">
        <v>4</v>
      </c>
      <c r="J196" s="61">
        <v>12</v>
      </c>
      <c r="K196" s="34">
        <v>4</v>
      </c>
      <c r="L196" s="36">
        <v>587</v>
      </c>
      <c r="M196" s="72"/>
      <c r="N196" s="508"/>
      <c r="O196" s="336">
        <f>SUMIF(beklenen!F:F,C196,beklenen!J:J)</f>
        <v>0</v>
      </c>
      <c r="P196" s="336">
        <f>SUMIF(Sayfa1!I:I,C196,Sayfa1!J:J)</f>
        <v>0</v>
      </c>
      <c r="Q196" s="336">
        <f>SUMIF(Sayfa1!L:L,C196,Sayfa1!M:M)</f>
        <v>0</v>
      </c>
      <c r="R196" s="425"/>
      <c r="S196" s="425"/>
      <c r="T196" s="425"/>
      <c r="U196" s="239"/>
    </row>
    <row r="197" spans="1:21" x14ac:dyDescent="0.35">
      <c r="A197" s="31" t="s">
        <v>43</v>
      </c>
      <c r="B197" s="247"/>
      <c r="C197" s="245">
        <v>243706</v>
      </c>
      <c r="D197" s="43" t="s">
        <v>69</v>
      </c>
      <c r="E197" s="85" t="s">
        <v>2009</v>
      </c>
      <c r="F197" s="321">
        <v>23</v>
      </c>
      <c r="G197" s="322">
        <v>4</v>
      </c>
      <c r="H197" s="323">
        <v>28</v>
      </c>
      <c r="I197" s="324">
        <v>8</v>
      </c>
      <c r="J197" s="41">
        <v>63</v>
      </c>
      <c r="K197" s="49">
        <v>0</v>
      </c>
      <c r="L197" s="42">
        <v>813</v>
      </c>
      <c r="M197" s="72"/>
      <c r="N197" s="508"/>
      <c r="O197" s="336">
        <f>SUMIF(beklenen!F:F,C197,beklenen!J:J)</f>
        <v>0</v>
      </c>
      <c r="P197" s="336">
        <f>SUMIF(Sayfa1!I:I,C197,Sayfa1!J:J)</f>
        <v>0</v>
      </c>
      <c r="Q197" s="336">
        <f>SUMIF(Sayfa1!L:L,C197,Sayfa1!M:M)</f>
        <v>81</v>
      </c>
      <c r="R197" s="425"/>
      <c r="S197" s="425"/>
      <c r="T197" s="425"/>
      <c r="U197" s="239"/>
    </row>
    <row r="198" spans="1:21" x14ac:dyDescent="0.35">
      <c r="A198" s="31" t="s">
        <v>43</v>
      </c>
      <c r="B198" s="247" t="s">
        <v>430</v>
      </c>
      <c r="C198" s="39">
        <v>245917</v>
      </c>
      <c r="D198" s="59" t="s">
        <v>69</v>
      </c>
      <c r="E198" s="245" t="s">
        <v>520</v>
      </c>
      <c r="F198" s="321">
        <v>0</v>
      </c>
      <c r="G198" s="322">
        <v>4</v>
      </c>
      <c r="H198" s="323">
        <v>26</v>
      </c>
      <c r="I198" s="324">
        <v>16</v>
      </c>
      <c r="J198" s="41">
        <v>46</v>
      </c>
      <c r="K198" s="49">
        <v>56</v>
      </c>
      <c r="L198" s="42">
        <v>596</v>
      </c>
      <c r="M198" s="72"/>
      <c r="N198" s="508">
        <f>J198-K198</f>
        <v>-10</v>
      </c>
      <c r="O198" s="336">
        <f>SUMIF(beklenen!F:F,C198,beklenen!J:J)</f>
        <v>110</v>
      </c>
      <c r="P198" s="336">
        <f>SUMIF(Sayfa1!I:I,C198,Sayfa1!J:J)</f>
        <v>0</v>
      </c>
      <c r="Q198" s="336">
        <f>SUMIF(Sayfa1!L:L,C198,Sayfa1!M:M)</f>
        <v>127</v>
      </c>
      <c r="R198" s="425"/>
      <c r="S198" s="425"/>
      <c r="T198" s="425"/>
      <c r="U198" s="239"/>
    </row>
    <row r="199" spans="1:21" x14ac:dyDescent="0.35">
      <c r="A199" s="31" t="s">
        <v>43</v>
      </c>
      <c r="B199" s="247"/>
      <c r="C199" s="114">
        <v>243707</v>
      </c>
      <c r="D199" s="111" t="s">
        <v>70</v>
      </c>
      <c r="E199" s="114" t="s">
        <v>1265</v>
      </c>
      <c r="F199" s="321">
        <v>0</v>
      </c>
      <c r="G199" s="322">
        <v>0</v>
      </c>
      <c r="H199" s="323">
        <v>6</v>
      </c>
      <c r="I199" s="324">
        <v>4</v>
      </c>
      <c r="J199" s="61">
        <v>10</v>
      </c>
      <c r="K199" s="34">
        <v>0</v>
      </c>
      <c r="L199" s="36">
        <v>694</v>
      </c>
      <c r="M199" s="72"/>
      <c r="N199" s="508">
        <f>J199-K199</f>
        <v>10</v>
      </c>
      <c r="O199" s="336">
        <f>SUMIF(beklenen!F:F,C199,beklenen!J:J)</f>
        <v>0</v>
      </c>
      <c r="P199" s="336">
        <f>SUMIF(Sayfa1!I:I,C199,Sayfa1!J:J)</f>
        <v>0</v>
      </c>
      <c r="Q199" s="336">
        <f>SUMIF(Sayfa1!L:L,C199,Sayfa1!M:M)</f>
        <v>153</v>
      </c>
      <c r="R199" s="425"/>
      <c r="S199" s="425"/>
      <c r="T199" s="425"/>
      <c r="U199" s="239"/>
    </row>
    <row r="200" spans="1:21" x14ac:dyDescent="0.35">
      <c r="A200" s="31" t="s">
        <v>43</v>
      </c>
      <c r="B200" s="247"/>
      <c r="C200" s="45">
        <v>643412</v>
      </c>
      <c r="D200" s="100" t="s">
        <v>70</v>
      </c>
      <c r="E200" s="114" t="s">
        <v>407</v>
      </c>
      <c r="F200" s="321">
        <v>0</v>
      </c>
      <c r="G200" s="322">
        <v>0</v>
      </c>
      <c r="H200" s="323">
        <v>8</v>
      </c>
      <c r="I200" s="324">
        <v>5</v>
      </c>
      <c r="J200" s="61">
        <v>13</v>
      </c>
      <c r="K200" s="34">
        <v>6</v>
      </c>
      <c r="L200" s="36">
        <v>717</v>
      </c>
      <c r="M200" s="72"/>
      <c r="N200" s="508">
        <f>J200-K200</f>
        <v>7</v>
      </c>
      <c r="O200" s="336">
        <f>SUMIF(beklenen!F:F,C200,beklenen!J:J)</f>
        <v>0</v>
      </c>
      <c r="P200" s="336">
        <f>SUMIF(Sayfa1!I:I,C200,Sayfa1!J:J)</f>
        <v>1</v>
      </c>
      <c r="Q200" s="336">
        <f>SUMIF(Sayfa1!L:L,C200,Sayfa1!M:M)</f>
        <v>8</v>
      </c>
      <c r="R200" s="425"/>
      <c r="S200" s="425"/>
      <c r="T200" s="425"/>
      <c r="U200" s="239"/>
    </row>
    <row r="201" spans="1:21" x14ac:dyDescent="0.35">
      <c r="A201" s="31" t="s">
        <v>43</v>
      </c>
      <c r="B201" s="247" t="s">
        <v>1266</v>
      </c>
      <c r="C201" s="45" t="s">
        <v>2138</v>
      </c>
      <c r="D201" s="104" t="s">
        <v>70</v>
      </c>
      <c r="E201" s="114" t="s">
        <v>2139</v>
      </c>
      <c r="F201" s="321">
        <v>0</v>
      </c>
      <c r="G201" s="322">
        <v>0</v>
      </c>
      <c r="H201" s="323">
        <v>4</v>
      </c>
      <c r="I201" s="324">
        <v>4</v>
      </c>
      <c r="J201" s="61">
        <v>8</v>
      </c>
      <c r="K201" s="34">
        <v>0</v>
      </c>
      <c r="L201" s="36">
        <v>480</v>
      </c>
      <c r="M201" s="72"/>
      <c r="N201" s="508"/>
      <c r="O201" s="336">
        <f>SUMIF(beklenen!F:F,C201,beklenen!J:J)</f>
        <v>0</v>
      </c>
      <c r="P201" s="336">
        <f>SUMIF(Sayfa1!I:I,C201,Sayfa1!J:J)</f>
        <v>0</v>
      </c>
      <c r="Q201" s="336">
        <f>SUMIF(Sayfa1!L:L,C201,Sayfa1!M:M)</f>
        <v>3</v>
      </c>
      <c r="R201" s="425"/>
      <c r="S201" s="425"/>
      <c r="T201" s="425"/>
      <c r="U201" s="239"/>
    </row>
    <row r="202" spans="1:21" x14ac:dyDescent="0.35">
      <c r="A202" s="31" t="s">
        <v>43</v>
      </c>
      <c r="B202" s="247" t="s">
        <v>430</v>
      </c>
      <c r="C202" s="146">
        <v>245927</v>
      </c>
      <c r="D202" s="100" t="s">
        <v>70</v>
      </c>
      <c r="E202" s="114" t="s">
        <v>504</v>
      </c>
      <c r="F202" s="321">
        <v>16</v>
      </c>
      <c r="G202" s="322">
        <v>0</v>
      </c>
      <c r="H202" s="323">
        <v>43</v>
      </c>
      <c r="I202" s="324">
        <v>18</v>
      </c>
      <c r="J202" s="61">
        <v>77</v>
      </c>
      <c r="K202" s="34">
        <v>0</v>
      </c>
      <c r="L202" s="112">
        <v>615</v>
      </c>
      <c r="M202" s="72"/>
      <c r="N202" s="508">
        <f>J202-K202</f>
        <v>77</v>
      </c>
      <c r="O202" s="336">
        <f>SUMIF(beklenen!F:F,C202,beklenen!J:J)</f>
        <v>152</v>
      </c>
      <c r="P202" s="336">
        <f>SUMIF(Sayfa1!I:I,C202,Sayfa1!J:J)</f>
        <v>0</v>
      </c>
      <c r="Q202" s="336">
        <f>SUMIF(Sayfa1!L:L,C202,Sayfa1!M:M)</f>
        <v>79</v>
      </c>
      <c r="R202" s="425"/>
      <c r="S202" s="425"/>
      <c r="T202" s="425"/>
      <c r="U202" s="239"/>
    </row>
    <row r="203" spans="1:21" x14ac:dyDescent="0.35">
      <c r="A203" s="31" t="s">
        <v>43</v>
      </c>
      <c r="B203" s="247" t="s">
        <v>430</v>
      </c>
      <c r="C203" s="90">
        <v>645974</v>
      </c>
      <c r="D203" s="100" t="s">
        <v>70</v>
      </c>
      <c r="E203" s="114" t="s">
        <v>1480</v>
      </c>
      <c r="F203" s="321">
        <v>0</v>
      </c>
      <c r="G203" s="322">
        <v>0</v>
      </c>
      <c r="H203" s="323">
        <v>0</v>
      </c>
      <c r="I203" s="324">
        <v>0</v>
      </c>
      <c r="J203" s="61">
        <v>0</v>
      </c>
      <c r="K203" s="34">
        <v>0</v>
      </c>
      <c r="L203" s="36">
        <v>646</v>
      </c>
      <c r="M203" s="72"/>
      <c r="N203" s="508">
        <f>J203-K203</f>
        <v>0</v>
      </c>
      <c r="O203" s="336">
        <f>SUMIF(beklenen!F:F,C203,beklenen!J:J)</f>
        <v>60</v>
      </c>
      <c r="P203" s="336">
        <f>SUMIF(Sayfa1!I:I,C203,Sayfa1!J:J)</f>
        <v>0</v>
      </c>
      <c r="Q203" s="336">
        <f>SUMIF(Sayfa1!L:L,C203,Sayfa1!M:M)</f>
        <v>36</v>
      </c>
      <c r="R203" s="425"/>
      <c r="S203" s="425"/>
      <c r="T203" s="425"/>
      <c r="U203" s="239"/>
    </row>
    <row r="204" spans="1:21" x14ac:dyDescent="0.35">
      <c r="A204" s="31" t="s">
        <v>43</v>
      </c>
      <c r="B204" s="247" t="s">
        <v>1502</v>
      </c>
      <c r="C204" s="90" t="s">
        <v>2345</v>
      </c>
      <c r="D204" s="133" t="s">
        <v>70</v>
      </c>
      <c r="E204" s="99" t="s">
        <v>2453</v>
      </c>
      <c r="F204" s="321">
        <v>0</v>
      </c>
      <c r="G204" s="322">
        <v>0</v>
      </c>
      <c r="H204" s="323">
        <v>0</v>
      </c>
      <c r="I204" s="324">
        <v>1</v>
      </c>
      <c r="J204" s="61">
        <v>1</v>
      </c>
      <c r="K204" s="34">
        <v>0</v>
      </c>
      <c r="L204" s="36">
        <v>470</v>
      </c>
      <c r="M204" s="72"/>
      <c r="N204" s="508"/>
      <c r="O204" s="336">
        <f>SUMIF(beklenen!F:F,C204,beklenen!J:J)</f>
        <v>40</v>
      </c>
      <c r="P204" s="336">
        <f>SUMIF(Sayfa1!I:I,C204,Sayfa1!J:J)</f>
        <v>0</v>
      </c>
      <c r="Q204" s="336">
        <f>SUMIF(Sayfa1!L:L,C204,Sayfa1!M:M)</f>
        <v>20</v>
      </c>
      <c r="R204" s="425"/>
      <c r="S204" s="425"/>
      <c r="T204" s="425"/>
      <c r="U204" s="239"/>
    </row>
    <row r="205" spans="1:21" x14ac:dyDescent="0.35">
      <c r="A205" s="31" t="s">
        <v>43</v>
      </c>
      <c r="B205" s="247"/>
      <c r="C205" s="245">
        <v>243730</v>
      </c>
      <c r="D205" s="246" t="s">
        <v>72</v>
      </c>
      <c r="E205" s="117" t="s">
        <v>1259</v>
      </c>
      <c r="F205" s="321">
        <v>0</v>
      </c>
      <c r="G205" s="322">
        <v>0</v>
      </c>
      <c r="H205" s="323">
        <v>2</v>
      </c>
      <c r="I205" s="324">
        <v>4</v>
      </c>
      <c r="J205" s="41">
        <v>6</v>
      </c>
      <c r="K205" s="49">
        <v>0</v>
      </c>
      <c r="L205" s="42">
        <v>893</v>
      </c>
      <c r="M205" s="72"/>
      <c r="N205" s="508">
        <f t="shared" ref="N205:N217" si="13">J205-K205</f>
        <v>6</v>
      </c>
      <c r="O205" s="336">
        <f>SUMIF(beklenen!F:F,C205,beklenen!J:J)</f>
        <v>6</v>
      </c>
      <c r="P205" s="336">
        <f>SUMIF(Sayfa1!I:I,C205,Sayfa1!J:J)</f>
        <v>0</v>
      </c>
      <c r="Q205" s="336">
        <f>SUMIF(Sayfa1!L:L,C205,Sayfa1!M:M)</f>
        <v>14</v>
      </c>
      <c r="R205" s="425"/>
      <c r="S205" s="425"/>
      <c r="T205" s="425"/>
      <c r="U205" s="239"/>
    </row>
    <row r="206" spans="1:21" x14ac:dyDescent="0.35">
      <c r="A206" s="31" t="s">
        <v>43</v>
      </c>
      <c r="B206" s="247"/>
      <c r="C206" s="245">
        <v>643413</v>
      </c>
      <c r="D206" s="75" t="s">
        <v>72</v>
      </c>
      <c r="E206" s="117" t="s">
        <v>405</v>
      </c>
      <c r="F206" s="321">
        <v>0</v>
      </c>
      <c r="G206" s="322">
        <v>0</v>
      </c>
      <c r="H206" s="323">
        <v>0</v>
      </c>
      <c r="I206" s="324">
        <v>4</v>
      </c>
      <c r="J206" s="41">
        <v>4</v>
      </c>
      <c r="K206" s="49">
        <v>0</v>
      </c>
      <c r="L206" s="42">
        <v>900</v>
      </c>
      <c r="M206" s="72"/>
      <c r="N206" s="508">
        <f t="shared" si="13"/>
        <v>4</v>
      </c>
      <c r="O206" s="336">
        <f>SUMIF(beklenen!F:F,C206,beklenen!J:J)</f>
        <v>0</v>
      </c>
      <c r="P206" s="336">
        <f>SUMIF(Sayfa1!I:I,C206,Sayfa1!J:J)</f>
        <v>0</v>
      </c>
      <c r="Q206" s="336">
        <f>SUMIF(Sayfa1!L:L,C206,Sayfa1!M:M)</f>
        <v>11</v>
      </c>
      <c r="R206" s="425"/>
      <c r="S206" s="425"/>
      <c r="T206" s="425"/>
      <c r="U206" s="239"/>
    </row>
    <row r="207" spans="1:21" x14ac:dyDescent="0.35">
      <c r="A207" s="31" t="s">
        <v>43</v>
      </c>
      <c r="B207" s="247" t="s">
        <v>1266</v>
      </c>
      <c r="C207" s="245" t="s">
        <v>3991</v>
      </c>
      <c r="D207" s="62" t="s">
        <v>72</v>
      </c>
      <c r="E207" s="117" t="s">
        <v>3992</v>
      </c>
      <c r="F207" s="321">
        <v>0</v>
      </c>
      <c r="G207" s="322">
        <v>0</v>
      </c>
      <c r="H207" s="323">
        <v>0</v>
      </c>
      <c r="I207" s="324">
        <v>0</v>
      </c>
      <c r="J207" s="41">
        <v>0</v>
      </c>
      <c r="K207" s="49">
        <v>0</v>
      </c>
      <c r="L207" s="42">
        <v>533</v>
      </c>
      <c r="M207" s="72"/>
      <c r="N207" s="508"/>
      <c r="O207" s="336">
        <f>SUMIF(beklenen!F:F,C207,beklenen!J:J)</f>
        <v>0</v>
      </c>
      <c r="P207" s="336">
        <f>SUMIF(Sayfa1!I:I,C207,Sayfa1!J:J)</f>
        <v>0</v>
      </c>
      <c r="Q207" s="336">
        <f>SUMIF(Sayfa1!L:L,C207,Sayfa1!M:M)</f>
        <v>0</v>
      </c>
      <c r="R207" s="425"/>
      <c r="S207" s="425"/>
      <c r="T207" s="425"/>
      <c r="U207" s="239"/>
    </row>
    <row r="208" spans="1:21" x14ac:dyDescent="0.35">
      <c r="A208" s="31" t="s">
        <v>43</v>
      </c>
      <c r="B208" s="247" t="s">
        <v>430</v>
      </c>
      <c r="C208" s="245">
        <v>245928</v>
      </c>
      <c r="D208" s="246" t="s">
        <v>72</v>
      </c>
      <c r="E208" s="245" t="s">
        <v>504</v>
      </c>
      <c r="F208" s="321">
        <v>6</v>
      </c>
      <c r="G208" s="322">
        <v>4</v>
      </c>
      <c r="H208" s="323">
        <v>13</v>
      </c>
      <c r="I208" s="324">
        <v>4</v>
      </c>
      <c r="J208" s="41">
        <v>27</v>
      </c>
      <c r="K208" s="49">
        <v>2</v>
      </c>
      <c r="L208" s="42">
        <v>681</v>
      </c>
      <c r="M208" s="72"/>
      <c r="N208" s="508">
        <f t="shared" si="13"/>
        <v>25</v>
      </c>
      <c r="O208" s="336">
        <f>SUMIF(beklenen!F:F,C208,beklenen!J:J)</f>
        <v>59</v>
      </c>
      <c r="P208" s="336">
        <f>SUMIF(Sayfa1!I:I,C208,Sayfa1!J:J)</f>
        <v>0</v>
      </c>
      <c r="Q208" s="336">
        <f>SUMIF(Sayfa1!L:L,C208,Sayfa1!M:M)</f>
        <v>109</v>
      </c>
      <c r="R208" s="425"/>
      <c r="S208" s="425"/>
      <c r="T208" s="425"/>
      <c r="U208" s="239"/>
    </row>
    <row r="209" spans="1:21" x14ac:dyDescent="0.35">
      <c r="A209" s="31" t="s">
        <v>43</v>
      </c>
      <c r="B209" s="247" t="s">
        <v>430</v>
      </c>
      <c r="C209" s="245">
        <v>645926</v>
      </c>
      <c r="D209" s="246" t="s">
        <v>72</v>
      </c>
      <c r="E209" s="245" t="s">
        <v>537</v>
      </c>
      <c r="F209" s="321">
        <v>0</v>
      </c>
      <c r="G209" s="322">
        <v>4</v>
      </c>
      <c r="H209" s="323">
        <v>12</v>
      </c>
      <c r="I209" s="324">
        <v>8</v>
      </c>
      <c r="J209" s="41">
        <v>24</v>
      </c>
      <c r="K209" s="49">
        <v>4</v>
      </c>
      <c r="L209" s="42">
        <v>719</v>
      </c>
      <c r="M209" s="72"/>
      <c r="N209" s="508">
        <f t="shared" si="13"/>
        <v>20</v>
      </c>
      <c r="O209" s="336">
        <f>SUMIF(beklenen!F:F,C209,beklenen!J:J)</f>
        <v>0</v>
      </c>
      <c r="P209" s="336">
        <f>SUMIF(Sayfa1!I:I,C209,Sayfa1!J:J)</f>
        <v>0</v>
      </c>
      <c r="Q209" s="336">
        <f>SUMIF(Sayfa1!L:L,C209,Sayfa1!M:M)</f>
        <v>27</v>
      </c>
      <c r="R209" s="425"/>
      <c r="S209" s="425"/>
      <c r="T209" s="425"/>
      <c r="U209" s="239"/>
    </row>
    <row r="210" spans="1:21" x14ac:dyDescent="0.35">
      <c r="A210" s="31" t="s">
        <v>43</v>
      </c>
      <c r="B210" s="247"/>
      <c r="C210" s="114">
        <v>243823</v>
      </c>
      <c r="D210" s="115" t="s">
        <v>73</v>
      </c>
      <c r="E210" s="114" t="s">
        <v>787</v>
      </c>
      <c r="F210" s="321">
        <v>0</v>
      </c>
      <c r="G210" s="322">
        <v>2</v>
      </c>
      <c r="H210" s="323">
        <v>1</v>
      </c>
      <c r="I210" s="324">
        <v>4</v>
      </c>
      <c r="J210" s="61">
        <v>7</v>
      </c>
      <c r="K210" s="34">
        <v>0</v>
      </c>
      <c r="L210" s="36">
        <v>781</v>
      </c>
      <c r="M210" s="72"/>
      <c r="N210" s="508">
        <f t="shared" si="13"/>
        <v>7</v>
      </c>
      <c r="O210" s="336">
        <f>SUMIF(beklenen!F:F,C210,beklenen!J:J)</f>
        <v>0</v>
      </c>
      <c r="P210" s="336">
        <f>SUMIF(Sayfa1!I:I,C210,Sayfa1!J:J)</f>
        <v>7</v>
      </c>
      <c r="Q210" s="336">
        <f>SUMIF(Sayfa1!L:L,C210,Sayfa1!M:M)</f>
        <v>84</v>
      </c>
      <c r="R210" s="425"/>
      <c r="S210" s="425"/>
      <c r="T210" s="425"/>
      <c r="U210" s="239"/>
    </row>
    <row r="211" spans="1:21" x14ac:dyDescent="0.35">
      <c r="A211" s="337" t="s">
        <v>43</v>
      </c>
      <c r="B211" s="491"/>
      <c r="C211" s="375">
        <v>243708</v>
      </c>
      <c r="D211" s="377" t="s">
        <v>73</v>
      </c>
      <c r="E211" s="363" t="s">
        <v>1260</v>
      </c>
      <c r="F211" s="321">
        <v>12</v>
      </c>
      <c r="G211" s="322">
        <v>4</v>
      </c>
      <c r="H211" s="323">
        <v>20</v>
      </c>
      <c r="I211" s="324">
        <v>24</v>
      </c>
      <c r="J211" s="61">
        <v>60</v>
      </c>
      <c r="K211" s="34">
        <v>0</v>
      </c>
      <c r="L211" s="153">
        <v>781</v>
      </c>
      <c r="M211" s="72"/>
      <c r="N211" s="508">
        <f t="shared" si="13"/>
        <v>60</v>
      </c>
      <c r="O211" s="336">
        <f>SUMIF(beklenen!F:F,C211,beklenen!J:J)</f>
        <v>0</v>
      </c>
      <c r="P211" s="336">
        <f>SUMIF(Sayfa1!I:I,C211,Sayfa1!J:J)</f>
        <v>0</v>
      </c>
      <c r="Q211" s="336">
        <f>SUMIF(Sayfa1!L:L,C211,Sayfa1!M:M)</f>
        <v>28</v>
      </c>
      <c r="R211" s="425"/>
      <c r="S211" s="425"/>
      <c r="T211" s="425"/>
      <c r="U211" s="239"/>
    </row>
    <row r="212" spans="1:21" x14ac:dyDescent="0.35">
      <c r="A212" s="337" t="s">
        <v>43</v>
      </c>
      <c r="B212" s="491"/>
      <c r="C212" s="375">
        <v>243502</v>
      </c>
      <c r="D212" s="377" t="s">
        <v>73</v>
      </c>
      <c r="E212" s="375" t="s">
        <v>2955</v>
      </c>
      <c r="F212" s="321">
        <v>16</v>
      </c>
      <c r="G212" s="322">
        <v>4</v>
      </c>
      <c r="H212" s="323">
        <v>12</v>
      </c>
      <c r="I212" s="324">
        <v>8</v>
      </c>
      <c r="J212" s="61">
        <v>40</v>
      </c>
      <c r="K212" s="34">
        <v>0</v>
      </c>
      <c r="L212" s="153">
        <v>789</v>
      </c>
      <c r="M212" s="72"/>
      <c r="N212" s="508"/>
      <c r="O212" s="336">
        <f>SUMIF(beklenen!F:F,C212,beklenen!J:J)</f>
        <v>0</v>
      </c>
      <c r="P212" s="336">
        <f>SUMIF(Sayfa1!I:I,C212,Sayfa1!J:J)</f>
        <v>0</v>
      </c>
      <c r="Q212" s="336">
        <f>SUMIF(Sayfa1!L:L,C212,Sayfa1!M:M)</f>
        <v>0</v>
      </c>
      <c r="R212" s="425"/>
      <c r="S212" s="425"/>
      <c r="T212" s="425"/>
      <c r="U212" s="239"/>
    </row>
    <row r="213" spans="1:21" x14ac:dyDescent="0.35">
      <c r="A213" s="31" t="s">
        <v>43</v>
      </c>
      <c r="B213" s="247"/>
      <c r="C213" s="113">
        <v>643414</v>
      </c>
      <c r="D213" s="106" t="s">
        <v>73</v>
      </c>
      <c r="E213" s="114" t="s">
        <v>387</v>
      </c>
      <c r="F213" s="321">
        <v>0</v>
      </c>
      <c r="G213" s="322">
        <v>0</v>
      </c>
      <c r="H213" s="323">
        <v>4</v>
      </c>
      <c r="I213" s="324">
        <v>4</v>
      </c>
      <c r="J213" s="61">
        <v>8</v>
      </c>
      <c r="K213" s="34">
        <v>0</v>
      </c>
      <c r="L213" s="36">
        <v>788</v>
      </c>
      <c r="M213" s="72"/>
      <c r="N213" s="508">
        <f t="shared" si="13"/>
        <v>8</v>
      </c>
      <c r="O213" s="336">
        <f>SUMIF(beklenen!F:F,C213,beklenen!J:J)</f>
        <v>0</v>
      </c>
      <c r="P213" s="336">
        <f>SUMIF(Sayfa1!I:I,C213,Sayfa1!J:J)</f>
        <v>6</v>
      </c>
      <c r="Q213" s="336">
        <f>SUMIF(Sayfa1!L:L,C213,Sayfa1!M:M)</f>
        <v>28</v>
      </c>
      <c r="R213" s="425"/>
      <c r="S213" s="425"/>
      <c r="T213" s="425"/>
      <c r="U213" s="239"/>
    </row>
    <row r="214" spans="1:21" x14ac:dyDescent="0.35">
      <c r="A214" s="31" t="s">
        <v>43</v>
      </c>
      <c r="B214" s="247" t="s">
        <v>1266</v>
      </c>
      <c r="C214" s="113" t="s">
        <v>1934</v>
      </c>
      <c r="D214" s="106" t="s">
        <v>73</v>
      </c>
      <c r="E214" s="37" t="s">
        <v>1935</v>
      </c>
      <c r="F214" s="321">
        <v>0</v>
      </c>
      <c r="G214" s="322">
        <v>2</v>
      </c>
      <c r="H214" s="323">
        <v>0</v>
      </c>
      <c r="I214" s="324">
        <v>4</v>
      </c>
      <c r="J214" s="61">
        <v>6</v>
      </c>
      <c r="K214" s="34">
        <v>0</v>
      </c>
      <c r="L214" s="36">
        <v>503</v>
      </c>
      <c r="M214" s="72"/>
      <c r="N214" s="508">
        <f t="shared" si="13"/>
        <v>6</v>
      </c>
      <c r="O214" s="336">
        <f>SUMIF(beklenen!F:F,C214,beklenen!J:J)</f>
        <v>0</v>
      </c>
      <c r="P214" s="336">
        <f>SUMIF(Sayfa1!I:I,C214,Sayfa1!J:J)</f>
        <v>0</v>
      </c>
      <c r="Q214" s="336">
        <f>SUMIF(Sayfa1!L:L,C214,Sayfa1!M:M)</f>
        <v>4</v>
      </c>
      <c r="R214" s="425"/>
      <c r="S214" s="425"/>
      <c r="T214" s="425"/>
      <c r="U214" s="239"/>
    </row>
    <row r="215" spans="1:21" ht="14.15" customHeight="1" x14ac:dyDescent="0.35">
      <c r="A215" s="31" t="s">
        <v>43</v>
      </c>
      <c r="B215" s="247" t="s">
        <v>430</v>
      </c>
      <c r="C215" s="576">
        <v>245949</v>
      </c>
      <c r="D215" s="104" t="s">
        <v>73</v>
      </c>
      <c r="E215" s="114" t="s">
        <v>406</v>
      </c>
      <c r="F215" s="321">
        <v>0</v>
      </c>
      <c r="G215" s="322">
        <v>0</v>
      </c>
      <c r="H215" s="323">
        <v>0</v>
      </c>
      <c r="I215" s="324">
        <v>0</v>
      </c>
      <c r="J215" s="61">
        <v>0</v>
      </c>
      <c r="K215" s="34">
        <v>2</v>
      </c>
      <c r="L215" s="112">
        <v>681</v>
      </c>
      <c r="M215" s="72"/>
      <c r="N215" s="508">
        <f t="shared" si="13"/>
        <v>-2</v>
      </c>
      <c r="O215" s="336">
        <f>SUMIF(beklenen!F:F,C215,beklenen!J:J)</f>
        <v>0</v>
      </c>
      <c r="P215" s="336">
        <f>SUMIF(Sayfa1!I:I,C215,Sayfa1!J:J)</f>
        <v>0</v>
      </c>
      <c r="Q215" s="336">
        <f>SUMIF(Sayfa1!L:L,C215,Sayfa1!M:M)</f>
        <v>234</v>
      </c>
      <c r="R215" s="425"/>
      <c r="S215" s="425"/>
      <c r="T215" s="425"/>
      <c r="U215" s="239"/>
    </row>
    <row r="216" spans="1:21" x14ac:dyDescent="0.35">
      <c r="A216" s="31" t="s">
        <v>43</v>
      </c>
      <c r="B216" s="247" t="s">
        <v>430</v>
      </c>
      <c r="C216" s="37">
        <v>245932</v>
      </c>
      <c r="D216" s="111" t="s">
        <v>73</v>
      </c>
      <c r="E216" s="114" t="s">
        <v>502</v>
      </c>
      <c r="F216" s="321">
        <v>6</v>
      </c>
      <c r="G216" s="322">
        <v>3</v>
      </c>
      <c r="H216" s="323">
        <v>29</v>
      </c>
      <c r="I216" s="324">
        <v>20</v>
      </c>
      <c r="J216" s="61">
        <v>58</v>
      </c>
      <c r="K216" s="34">
        <v>4</v>
      </c>
      <c r="L216" s="112">
        <v>681</v>
      </c>
      <c r="M216" s="72"/>
      <c r="N216" s="508">
        <f t="shared" si="13"/>
        <v>54</v>
      </c>
      <c r="O216" s="336">
        <f>SUMIF(beklenen!F:F,C216,beklenen!J:J)</f>
        <v>120</v>
      </c>
      <c r="P216" s="336">
        <f>SUMIF(Sayfa1!I:I,C216,Sayfa1!J:J)</f>
        <v>0</v>
      </c>
      <c r="Q216" s="336">
        <f>SUMIF(Sayfa1!L:L,C216,Sayfa1!M:M)</f>
        <v>64</v>
      </c>
      <c r="R216" s="425"/>
      <c r="S216" s="425"/>
      <c r="T216" s="425"/>
      <c r="U216" s="239"/>
    </row>
    <row r="217" spans="1:21" x14ac:dyDescent="0.35">
      <c r="A217" s="31" t="s">
        <v>43</v>
      </c>
      <c r="B217" s="247" t="s">
        <v>430</v>
      </c>
      <c r="C217" s="37">
        <v>645978</v>
      </c>
      <c r="D217" s="111" t="s">
        <v>73</v>
      </c>
      <c r="E217" s="114" t="s">
        <v>1484</v>
      </c>
      <c r="F217" s="321">
        <v>13</v>
      </c>
      <c r="G217" s="322">
        <v>8</v>
      </c>
      <c r="H217" s="323">
        <v>35</v>
      </c>
      <c r="I217" s="324">
        <v>20</v>
      </c>
      <c r="J217" s="61">
        <v>76</v>
      </c>
      <c r="K217" s="34">
        <v>4</v>
      </c>
      <c r="L217" s="112">
        <v>690</v>
      </c>
      <c r="M217" s="72"/>
      <c r="N217" s="508">
        <f t="shared" si="13"/>
        <v>72</v>
      </c>
      <c r="O217" s="336">
        <f>SUMIF(beklenen!F:F,C217,beklenen!J:J)</f>
        <v>0</v>
      </c>
      <c r="P217" s="336">
        <f>SUMIF(Sayfa1!I:I,C217,Sayfa1!J:J)</f>
        <v>0</v>
      </c>
      <c r="Q217" s="336">
        <f>SUMIF(Sayfa1!L:L,C217,Sayfa1!M:M)</f>
        <v>103</v>
      </c>
      <c r="R217" s="425"/>
      <c r="S217" s="425"/>
      <c r="T217" s="425"/>
      <c r="U217" s="239"/>
    </row>
    <row r="218" spans="1:21" x14ac:dyDescent="0.35">
      <c r="A218" s="31" t="s">
        <v>43</v>
      </c>
      <c r="B218" s="247" t="s">
        <v>1502</v>
      </c>
      <c r="C218" s="37" t="s">
        <v>2346</v>
      </c>
      <c r="D218" s="116" t="s">
        <v>73</v>
      </c>
      <c r="E218" s="114" t="s">
        <v>2419</v>
      </c>
      <c r="F218" s="321">
        <v>8</v>
      </c>
      <c r="G218" s="322">
        <v>8</v>
      </c>
      <c r="H218" s="323">
        <v>24</v>
      </c>
      <c r="I218" s="324">
        <v>0</v>
      </c>
      <c r="J218" s="61">
        <v>40</v>
      </c>
      <c r="K218" s="34">
        <v>0</v>
      </c>
      <c r="L218" s="112">
        <v>483</v>
      </c>
      <c r="M218" s="72"/>
      <c r="N218" s="508"/>
      <c r="O218" s="336">
        <f>SUMIF(beklenen!F:F,C218,beklenen!J:J)</f>
        <v>0</v>
      </c>
      <c r="P218" s="336">
        <f>SUMIF(Sayfa1!I:I,C218,Sayfa1!J:J)</f>
        <v>0</v>
      </c>
      <c r="Q218" s="336">
        <f>SUMIF(Sayfa1!L:L,C218,Sayfa1!M:M)</f>
        <v>24</v>
      </c>
      <c r="R218" s="425"/>
      <c r="S218" s="425"/>
      <c r="T218" s="425"/>
      <c r="U218" s="239"/>
    </row>
    <row r="219" spans="1:21" x14ac:dyDescent="0.35">
      <c r="A219" s="31" t="s">
        <v>43</v>
      </c>
      <c r="B219" s="247" t="s">
        <v>430</v>
      </c>
      <c r="C219" s="281">
        <v>245934</v>
      </c>
      <c r="D219" s="290" t="s">
        <v>2362</v>
      </c>
      <c r="E219" s="281" t="s">
        <v>2363</v>
      </c>
      <c r="F219" s="321">
        <v>0</v>
      </c>
      <c r="G219" s="322">
        <v>0</v>
      </c>
      <c r="H219" s="323">
        <v>0</v>
      </c>
      <c r="I219" s="324">
        <v>4</v>
      </c>
      <c r="J219" s="282">
        <v>4</v>
      </c>
      <c r="K219" s="465">
        <v>0</v>
      </c>
      <c r="L219" s="284">
        <v>747</v>
      </c>
      <c r="M219" s="72"/>
      <c r="N219" s="508"/>
      <c r="O219" s="336">
        <f>SUMIF(beklenen!F:F,C219,beklenen!J:J)</f>
        <v>0</v>
      </c>
      <c r="P219" s="336">
        <f>SUMIF(Sayfa1!I:I,C219,Sayfa1!J:J)</f>
        <v>0</v>
      </c>
      <c r="Q219" s="336">
        <f>SUMIF(Sayfa1!L:L,C219,Sayfa1!M:M)</f>
        <v>0</v>
      </c>
      <c r="R219" s="425"/>
      <c r="S219" s="425"/>
      <c r="T219" s="425"/>
      <c r="U219" s="239"/>
    </row>
    <row r="220" spans="1:21" x14ac:dyDescent="0.35">
      <c r="A220" s="31" t="s">
        <v>43</v>
      </c>
      <c r="B220" s="247"/>
      <c r="C220" s="166">
        <v>243740</v>
      </c>
      <c r="D220" s="246" t="s">
        <v>74</v>
      </c>
      <c r="E220" s="245" t="s">
        <v>2010</v>
      </c>
      <c r="F220" s="321">
        <v>9</v>
      </c>
      <c r="G220" s="322">
        <v>4</v>
      </c>
      <c r="H220" s="323">
        <v>8</v>
      </c>
      <c r="I220" s="324">
        <v>4</v>
      </c>
      <c r="J220" s="41">
        <v>25</v>
      </c>
      <c r="K220" s="49">
        <v>0</v>
      </c>
      <c r="L220" s="42">
        <v>899</v>
      </c>
      <c r="M220" s="72"/>
      <c r="N220" s="508"/>
      <c r="O220" s="336">
        <f>SUMIF(beklenen!F:F,C220,beklenen!J:J)</f>
        <v>0</v>
      </c>
      <c r="P220" s="336">
        <f>SUMIF(Sayfa1!I:I,C220,Sayfa1!J:J)</f>
        <v>0</v>
      </c>
      <c r="Q220" s="336">
        <f>SUMIF(Sayfa1!L:L,C220,Sayfa1!M:M)</f>
        <v>27</v>
      </c>
      <c r="R220" s="425"/>
      <c r="S220" s="425"/>
      <c r="T220" s="425"/>
      <c r="U220" s="239"/>
    </row>
    <row r="221" spans="1:21" x14ac:dyDescent="0.35">
      <c r="A221" s="31" t="s">
        <v>43</v>
      </c>
      <c r="B221" s="247"/>
      <c r="C221" s="39">
        <v>643415</v>
      </c>
      <c r="D221" s="246" t="s">
        <v>74</v>
      </c>
      <c r="E221" s="85" t="s">
        <v>797</v>
      </c>
      <c r="F221" s="321">
        <v>0</v>
      </c>
      <c r="G221" s="322">
        <v>4</v>
      </c>
      <c r="H221" s="323">
        <v>4</v>
      </c>
      <c r="I221" s="324">
        <v>6</v>
      </c>
      <c r="J221" s="41">
        <v>14</v>
      </c>
      <c r="K221" s="49">
        <v>0</v>
      </c>
      <c r="L221" s="42">
        <v>918</v>
      </c>
      <c r="M221" s="72"/>
      <c r="N221" s="508">
        <f>J221-K221</f>
        <v>14</v>
      </c>
      <c r="O221" s="336">
        <f>SUMIF(beklenen!F:F,C221,beklenen!J:J)</f>
        <v>0</v>
      </c>
      <c r="P221" s="336">
        <f>SUMIF(Sayfa1!I:I,C221,Sayfa1!J:J)</f>
        <v>7</v>
      </c>
      <c r="Q221" s="336">
        <f>SUMIF(Sayfa1!L:L,C221,Sayfa1!M:M)</f>
        <v>7</v>
      </c>
      <c r="R221" s="425"/>
      <c r="S221" s="425"/>
      <c r="T221" s="425"/>
      <c r="U221" s="239"/>
    </row>
    <row r="222" spans="1:21" x14ac:dyDescent="0.35">
      <c r="A222" s="31" t="s">
        <v>43</v>
      </c>
      <c r="B222" s="247" t="s">
        <v>1266</v>
      </c>
      <c r="C222" s="39" t="s">
        <v>2091</v>
      </c>
      <c r="D222" s="43" t="s">
        <v>74</v>
      </c>
      <c r="E222" s="85" t="s">
        <v>2092</v>
      </c>
      <c r="F222" s="321">
        <v>0</v>
      </c>
      <c r="G222" s="322">
        <v>0</v>
      </c>
      <c r="H222" s="323">
        <v>4</v>
      </c>
      <c r="I222" s="324">
        <v>0</v>
      </c>
      <c r="J222" s="41">
        <v>4</v>
      </c>
      <c r="K222" s="49">
        <v>0</v>
      </c>
      <c r="L222" s="42">
        <v>533</v>
      </c>
      <c r="M222" s="72"/>
      <c r="N222" s="508"/>
      <c r="O222" s="336">
        <f>SUMIF(beklenen!F:F,C222,beklenen!J:J)</f>
        <v>0</v>
      </c>
      <c r="P222" s="336">
        <f>SUMIF(Sayfa1!I:I,C222,Sayfa1!J:J)</f>
        <v>0</v>
      </c>
      <c r="Q222" s="336">
        <f>SUMIF(Sayfa1!L:L,C222,Sayfa1!M:M)</f>
        <v>2</v>
      </c>
      <c r="R222" s="425"/>
      <c r="S222" s="425"/>
      <c r="T222" s="425"/>
      <c r="U222" s="239"/>
    </row>
    <row r="223" spans="1:21" x14ac:dyDescent="0.35">
      <c r="A223" s="31" t="s">
        <v>43</v>
      </c>
      <c r="B223" s="247" t="s">
        <v>430</v>
      </c>
      <c r="C223" s="39">
        <v>245937</v>
      </c>
      <c r="D223" s="246" t="s">
        <v>74</v>
      </c>
      <c r="E223" s="245" t="s">
        <v>514</v>
      </c>
      <c r="F223" s="321">
        <v>37</v>
      </c>
      <c r="G223" s="322">
        <v>4</v>
      </c>
      <c r="H223" s="323">
        <v>24</v>
      </c>
      <c r="I223" s="324">
        <v>12</v>
      </c>
      <c r="J223" s="41">
        <v>77</v>
      </c>
      <c r="K223" s="49">
        <v>0</v>
      </c>
      <c r="L223" s="42">
        <v>726</v>
      </c>
      <c r="M223" s="72"/>
      <c r="N223" s="508">
        <f>J223-K223</f>
        <v>77</v>
      </c>
      <c r="O223" s="336">
        <f>SUMIF(beklenen!F:F,C223,beklenen!J:J)</f>
        <v>0</v>
      </c>
      <c r="P223" s="336">
        <f>SUMIF(Sayfa1!I:I,C223,Sayfa1!J:J)</f>
        <v>0</v>
      </c>
      <c r="Q223" s="336">
        <f>SUMIF(Sayfa1!L:L,C223,Sayfa1!M:M)</f>
        <v>63</v>
      </c>
      <c r="R223" s="425"/>
      <c r="S223" s="425"/>
      <c r="T223" s="425"/>
      <c r="U223" s="239"/>
    </row>
    <row r="224" spans="1:21" x14ac:dyDescent="0.35">
      <c r="A224" s="31" t="s">
        <v>43</v>
      </c>
      <c r="B224" s="247" t="s">
        <v>430</v>
      </c>
      <c r="C224" s="151">
        <v>645936</v>
      </c>
      <c r="D224" s="538" t="s">
        <v>74</v>
      </c>
      <c r="E224" s="250" t="s">
        <v>515</v>
      </c>
      <c r="F224" s="321">
        <v>0</v>
      </c>
      <c r="G224" s="322">
        <v>0</v>
      </c>
      <c r="H224" s="323">
        <v>2</v>
      </c>
      <c r="I224" s="324">
        <v>0</v>
      </c>
      <c r="J224" s="41">
        <v>2</v>
      </c>
      <c r="K224" s="49">
        <v>0</v>
      </c>
      <c r="L224" s="42">
        <v>757</v>
      </c>
      <c r="M224" s="72"/>
      <c r="N224" s="508">
        <f>J224-K224</f>
        <v>2</v>
      </c>
      <c r="O224" s="336">
        <f>SUMIF(beklenen!F:F,C224,beklenen!J:J)</f>
        <v>0</v>
      </c>
      <c r="P224" s="336">
        <f>SUMIF(Sayfa1!I:I,C224,Sayfa1!J:J)</f>
        <v>2</v>
      </c>
      <c r="Q224" s="336">
        <f>SUMIF(Sayfa1!L:L,C224,Sayfa1!M:M)</f>
        <v>0</v>
      </c>
      <c r="R224" s="425"/>
      <c r="S224" s="425"/>
      <c r="T224" s="425"/>
      <c r="U224" s="239"/>
    </row>
    <row r="225" spans="1:21" x14ac:dyDescent="0.35">
      <c r="A225" s="31" t="s">
        <v>43</v>
      </c>
      <c r="B225" s="247" t="s">
        <v>430</v>
      </c>
      <c r="C225" s="44">
        <v>645987</v>
      </c>
      <c r="D225" s="249" t="s">
        <v>74</v>
      </c>
      <c r="E225" s="85" t="s">
        <v>1486</v>
      </c>
      <c r="F225" s="321">
        <v>4</v>
      </c>
      <c r="G225" s="322">
        <v>4</v>
      </c>
      <c r="H225" s="323">
        <v>6</v>
      </c>
      <c r="I225" s="324">
        <v>4</v>
      </c>
      <c r="J225" s="41">
        <v>18</v>
      </c>
      <c r="K225" s="49">
        <v>0</v>
      </c>
      <c r="L225" s="42">
        <v>757</v>
      </c>
      <c r="M225" s="72"/>
      <c r="N225" s="508">
        <f>J225-K225</f>
        <v>18</v>
      </c>
      <c r="O225" s="336">
        <f>SUMIF(beklenen!F:F,C225,beklenen!J:J)</f>
        <v>0</v>
      </c>
      <c r="P225" s="336">
        <f>SUMIF(Sayfa1!I:I,C225,Sayfa1!J:J)</f>
        <v>0</v>
      </c>
      <c r="Q225" s="336">
        <f>SUMIF(Sayfa1!L:L,C225,Sayfa1!M:M)</f>
        <v>8</v>
      </c>
      <c r="R225" s="425"/>
      <c r="S225" s="425"/>
      <c r="T225" s="425"/>
      <c r="U225" s="239"/>
    </row>
    <row r="226" spans="1:21" x14ac:dyDescent="0.35">
      <c r="A226" s="31" t="s">
        <v>43</v>
      </c>
      <c r="B226" s="247" t="s">
        <v>1502</v>
      </c>
      <c r="C226" s="44" t="s">
        <v>2347</v>
      </c>
      <c r="D226" s="249" t="s">
        <v>74</v>
      </c>
      <c r="E226" s="85" t="s">
        <v>2416</v>
      </c>
      <c r="F226" s="321">
        <v>0</v>
      </c>
      <c r="G226" s="322">
        <v>4</v>
      </c>
      <c r="H226" s="323">
        <v>12</v>
      </c>
      <c r="I226" s="324">
        <v>8</v>
      </c>
      <c r="J226" s="41">
        <v>24</v>
      </c>
      <c r="K226" s="49">
        <v>0</v>
      </c>
      <c r="L226" s="42">
        <v>514</v>
      </c>
      <c r="M226" s="72"/>
      <c r="N226" s="508"/>
      <c r="O226" s="336">
        <f>SUMIF(beklenen!F:F,C226,beklenen!J:J)</f>
        <v>0</v>
      </c>
      <c r="P226" s="336">
        <f>SUMIF(Sayfa1!I:I,C226,Sayfa1!J:J)</f>
        <v>0</v>
      </c>
      <c r="Q226" s="336">
        <f>SUMIF(Sayfa1!L:L,C226,Sayfa1!M:M)</f>
        <v>8</v>
      </c>
      <c r="R226" s="425"/>
      <c r="S226" s="425"/>
      <c r="T226" s="425"/>
      <c r="U226" s="239"/>
    </row>
    <row r="227" spans="1:21" x14ac:dyDescent="0.35">
      <c r="A227" s="31" t="s">
        <v>43</v>
      </c>
      <c r="B227" s="247"/>
      <c r="C227" s="114">
        <v>243825</v>
      </c>
      <c r="D227" s="115" t="s">
        <v>75</v>
      </c>
      <c r="E227" s="37" t="s">
        <v>3702</v>
      </c>
      <c r="F227" s="321">
        <v>0</v>
      </c>
      <c r="G227" s="322">
        <v>0</v>
      </c>
      <c r="H227" s="323">
        <v>3</v>
      </c>
      <c r="I227" s="324">
        <v>0</v>
      </c>
      <c r="J227" s="61">
        <v>3</v>
      </c>
      <c r="K227" s="34">
        <v>0</v>
      </c>
      <c r="L227" s="36">
        <v>800</v>
      </c>
      <c r="M227" s="72"/>
      <c r="N227" s="508"/>
      <c r="O227" s="336">
        <f>SUMIF(beklenen!F:F,C227,beklenen!J:J)</f>
        <v>0</v>
      </c>
      <c r="P227" s="336">
        <f>SUMIF(Sayfa1!I:I,C227,Sayfa1!J:J)</f>
        <v>0</v>
      </c>
      <c r="Q227" s="336">
        <f>SUMIF(Sayfa1!L:L,C227,Sayfa1!M:M)</f>
        <v>0</v>
      </c>
      <c r="R227" s="425"/>
      <c r="S227" s="425"/>
      <c r="T227" s="425"/>
      <c r="U227" s="239"/>
    </row>
    <row r="228" spans="1:21" x14ac:dyDescent="0.35">
      <c r="A228" s="31" t="s">
        <v>43</v>
      </c>
      <c r="B228" s="247"/>
      <c r="C228" s="185">
        <v>243709</v>
      </c>
      <c r="D228" s="111" t="s">
        <v>75</v>
      </c>
      <c r="E228" s="114" t="s">
        <v>1261</v>
      </c>
      <c r="F228" s="321">
        <v>0</v>
      </c>
      <c r="G228" s="322">
        <v>0</v>
      </c>
      <c r="H228" s="323">
        <v>3</v>
      </c>
      <c r="I228" s="324">
        <v>4</v>
      </c>
      <c r="J228" s="61">
        <v>7</v>
      </c>
      <c r="K228" s="34">
        <v>0</v>
      </c>
      <c r="L228" s="36">
        <v>800</v>
      </c>
      <c r="M228" s="72"/>
      <c r="N228" s="508">
        <f>J228-K228</f>
        <v>7</v>
      </c>
      <c r="O228" s="336">
        <f>SUMIF(beklenen!F:F,C228,beklenen!J:J)</f>
        <v>1</v>
      </c>
      <c r="P228" s="336">
        <f>SUMIF(Sayfa1!I:I,C228,Sayfa1!J:J)</f>
        <v>0</v>
      </c>
      <c r="Q228" s="336">
        <f>SUMIF(Sayfa1!L:L,C228,Sayfa1!M:M)</f>
        <v>127</v>
      </c>
      <c r="R228" s="425"/>
      <c r="S228" s="425"/>
      <c r="T228" s="425"/>
      <c r="U228" s="239"/>
    </row>
    <row r="229" spans="1:21" x14ac:dyDescent="0.35">
      <c r="A229" s="31" t="s">
        <v>43</v>
      </c>
      <c r="B229" s="247"/>
      <c r="C229" s="185">
        <v>243503</v>
      </c>
      <c r="D229" s="111" t="s">
        <v>75</v>
      </c>
      <c r="E229" s="114" t="s">
        <v>2961</v>
      </c>
      <c r="F229" s="321">
        <v>0</v>
      </c>
      <c r="G229" s="322">
        <v>0</v>
      </c>
      <c r="H229" s="323">
        <v>0</v>
      </c>
      <c r="I229" s="324">
        <v>0</v>
      </c>
      <c r="J229" s="61">
        <v>0</v>
      </c>
      <c r="K229" s="34">
        <v>0</v>
      </c>
      <c r="L229" s="36">
        <v>807</v>
      </c>
      <c r="M229" s="72"/>
      <c r="N229" s="508"/>
      <c r="O229" s="336">
        <f>SUMIF(beklenen!F:F,C229,beklenen!J:J)</f>
        <v>12</v>
      </c>
      <c r="P229" s="336">
        <f>SUMIF(Sayfa1!I:I,C229,Sayfa1!J:J)</f>
        <v>0</v>
      </c>
      <c r="Q229" s="336">
        <f>SUMIF(Sayfa1!L:L,C229,Sayfa1!M:M)</f>
        <v>0</v>
      </c>
      <c r="R229" s="425"/>
      <c r="S229" s="425"/>
      <c r="T229" s="425"/>
      <c r="U229" s="239"/>
    </row>
    <row r="230" spans="1:21" x14ac:dyDescent="0.35">
      <c r="A230" s="31" t="s">
        <v>43</v>
      </c>
      <c r="B230" s="247"/>
      <c r="C230" s="32">
        <v>643668</v>
      </c>
      <c r="D230" s="145" t="s">
        <v>75</v>
      </c>
      <c r="E230" s="114" t="s">
        <v>822</v>
      </c>
      <c r="F230" s="321">
        <v>0</v>
      </c>
      <c r="G230" s="322">
        <v>1</v>
      </c>
      <c r="H230" s="323">
        <v>0</v>
      </c>
      <c r="I230" s="324">
        <v>0</v>
      </c>
      <c r="J230" s="61">
        <v>1</v>
      </c>
      <c r="K230" s="34">
        <v>1</v>
      </c>
      <c r="L230" s="36">
        <v>838</v>
      </c>
      <c r="M230" s="72"/>
      <c r="N230" s="508">
        <f>J230-K230</f>
        <v>0</v>
      </c>
      <c r="O230" s="336">
        <f>SUMIF(beklenen!F:F,C230,beklenen!J:J)</f>
        <v>0</v>
      </c>
      <c r="P230" s="336">
        <f>SUMIF(Sayfa1!I:I,C230,Sayfa1!J:J)</f>
        <v>0</v>
      </c>
      <c r="Q230" s="336">
        <f>SUMIF(Sayfa1!L:L,C230,Sayfa1!M:M)</f>
        <v>18</v>
      </c>
      <c r="R230" s="425"/>
      <c r="S230" s="425"/>
      <c r="T230" s="425"/>
      <c r="U230" s="239"/>
    </row>
    <row r="231" spans="1:21" x14ac:dyDescent="0.35">
      <c r="A231" s="31" t="s">
        <v>43</v>
      </c>
      <c r="B231" s="247"/>
      <c r="C231" s="114">
        <v>643416</v>
      </c>
      <c r="D231" s="572" t="s">
        <v>75</v>
      </c>
      <c r="E231" s="114" t="s">
        <v>399</v>
      </c>
      <c r="F231" s="321">
        <v>0</v>
      </c>
      <c r="G231" s="322">
        <v>4</v>
      </c>
      <c r="H231" s="323">
        <v>0</v>
      </c>
      <c r="I231" s="324">
        <v>1</v>
      </c>
      <c r="J231" s="61">
        <v>5</v>
      </c>
      <c r="K231" s="34">
        <v>0</v>
      </c>
      <c r="L231" s="36">
        <v>838</v>
      </c>
      <c r="M231" s="72"/>
      <c r="N231" s="508">
        <f>J231-K231</f>
        <v>5</v>
      </c>
      <c r="O231" s="336">
        <f>SUMIF(beklenen!F:F,C231,beklenen!J:J)</f>
        <v>0</v>
      </c>
      <c r="P231" s="336">
        <f>SUMIF(Sayfa1!I:I,C231,Sayfa1!J:J)</f>
        <v>0</v>
      </c>
      <c r="Q231" s="336">
        <f>SUMIF(Sayfa1!L:L,C231,Sayfa1!M:M)</f>
        <v>36</v>
      </c>
      <c r="R231" s="425"/>
      <c r="S231" s="425"/>
      <c r="T231" s="425"/>
      <c r="U231" s="239"/>
    </row>
    <row r="232" spans="1:21" x14ac:dyDescent="0.35">
      <c r="A232" s="31" t="s">
        <v>43</v>
      </c>
      <c r="B232" s="247" t="s">
        <v>1266</v>
      </c>
      <c r="C232" s="114" t="s">
        <v>1979</v>
      </c>
      <c r="D232" s="106" t="s">
        <v>75</v>
      </c>
      <c r="E232" s="114" t="s">
        <v>1982</v>
      </c>
      <c r="F232" s="321">
        <v>0</v>
      </c>
      <c r="G232" s="322">
        <v>0</v>
      </c>
      <c r="H232" s="323">
        <v>3</v>
      </c>
      <c r="I232" s="324">
        <v>2</v>
      </c>
      <c r="J232" s="61">
        <v>5</v>
      </c>
      <c r="K232" s="34">
        <v>0</v>
      </c>
      <c r="L232" s="36">
        <v>606</v>
      </c>
      <c r="M232" s="72"/>
      <c r="N232" s="508">
        <f>J232-K232</f>
        <v>5</v>
      </c>
      <c r="O232" s="336">
        <f>SUMIF(beklenen!F:F,C232,beklenen!J:J)</f>
        <v>0</v>
      </c>
      <c r="P232" s="336">
        <f>SUMIF(Sayfa1!I:I,C232,Sayfa1!J:J)</f>
        <v>0</v>
      </c>
      <c r="Q232" s="336">
        <f>SUMIF(Sayfa1!L:L,C232,Sayfa1!M:M)</f>
        <v>38</v>
      </c>
      <c r="R232" s="425"/>
      <c r="S232" s="425"/>
      <c r="T232" s="425"/>
      <c r="U232" s="239"/>
    </row>
    <row r="233" spans="1:21" x14ac:dyDescent="0.35">
      <c r="A233" s="31" t="s">
        <v>43</v>
      </c>
      <c r="B233" s="247" t="s">
        <v>798</v>
      </c>
      <c r="C233" s="114" t="s">
        <v>2335</v>
      </c>
      <c r="D233" s="106" t="s">
        <v>75</v>
      </c>
      <c r="E233" s="114" t="s">
        <v>2336</v>
      </c>
      <c r="F233" s="321">
        <v>0</v>
      </c>
      <c r="G233" s="322">
        <v>0</v>
      </c>
      <c r="H233" s="323">
        <v>0</v>
      </c>
      <c r="I233" s="324">
        <v>2</v>
      </c>
      <c r="J233" s="61">
        <v>2</v>
      </c>
      <c r="K233" s="34">
        <v>0</v>
      </c>
      <c r="L233" s="36">
        <v>869</v>
      </c>
      <c r="M233" s="72"/>
      <c r="N233" s="508"/>
      <c r="O233" s="336">
        <f>SUMIF(beklenen!F:F,C233,beklenen!J:J)</f>
        <v>0</v>
      </c>
      <c r="P233" s="336">
        <f>SUMIF(Sayfa1!I:I,C233,Sayfa1!J:J)</f>
        <v>0</v>
      </c>
      <c r="Q233" s="336">
        <f>SUMIF(Sayfa1!L:L,C233,Sayfa1!M:M)</f>
        <v>0</v>
      </c>
      <c r="R233" s="425"/>
      <c r="S233" s="425"/>
      <c r="T233" s="425"/>
      <c r="U233" s="239"/>
    </row>
    <row r="234" spans="1:21" x14ac:dyDescent="0.35">
      <c r="A234" s="593" t="s">
        <v>43</v>
      </c>
      <c r="B234" s="590" t="s">
        <v>4571</v>
      </c>
      <c r="C234" s="114">
        <v>243392</v>
      </c>
      <c r="D234" s="104" t="s">
        <v>75</v>
      </c>
      <c r="E234" s="114" t="s">
        <v>4574</v>
      </c>
      <c r="F234" s="321">
        <v>0</v>
      </c>
      <c r="G234" s="322">
        <v>0</v>
      </c>
      <c r="H234" s="323">
        <v>0</v>
      </c>
      <c r="I234" s="324">
        <v>0</v>
      </c>
      <c r="J234" s="61">
        <v>0</v>
      </c>
      <c r="K234" s="34">
        <v>0</v>
      </c>
      <c r="L234" s="36">
        <v>835</v>
      </c>
      <c r="M234" s="72"/>
      <c r="N234" s="508"/>
      <c r="O234" s="336"/>
      <c r="P234" s="336"/>
      <c r="Q234" s="336"/>
      <c r="R234" s="425"/>
      <c r="S234" s="425"/>
      <c r="T234" s="425"/>
      <c r="U234" s="239"/>
    </row>
    <row r="235" spans="1:21" x14ac:dyDescent="0.35">
      <c r="A235" s="31" t="s">
        <v>43</v>
      </c>
      <c r="B235" s="247" t="s">
        <v>430</v>
      </c>
      <c r="C235" s="122">
        <v>245991</v>
      </c>
      <c r="D235" s="106" t="s">
        <v>75</v>
      </c>
      <c r="E235" s="37" t="s">
        <v>4481</v>
      </c>
      <c r="F235" s="321">
        <v>17</v>
      </c>
      <c r="G235" s="322">
        <v>2</v>
      </c>
      <c r="H235" s="323">
        <v>71</v>
      </c>
      <c r="I235" s="324">
        <v>26</v>
      </c>
      <c r="J235" s="61">
        <v>116</v>
      </c>
      <c r="K235" s="34">
        <v>0</v>
      </c>
      <c r="L235" s="112">
        <v>748</v>
      </c>
      <c r="M235" s="72"/>
      <c r="N235" s="508">
        <f>J235-K235</f>
        <v>116</v>
      </c>
      <c r="O235" s="336">
        <f>SUMIF(beklenen!F:F,C235,beklenen!J:J)</f>
        <v>240</v>
      </c>
      <c r="P235" s="336">
        <f>SUMIF(Sayfa1!I:I,C235,Sayfa1!J:J)</f>
        <v>0</v>
      </c>
      <c r="Q235" s="336">
        <f>SUMIF(Sayfa1!L:L,C235,Sayfa1!M:M)</f>
        <v>0</v>
      </c>
      <c r="R235" s="425"/>
      <c r="S235" s="425"/>
      <c r="T235" s="425"/>
      <c r="U235" s="239"/>
    </row>
    <row r="236" spans="1:21" x14ac:dyDescent="0.35">
      <c r="A236" s="31" t="s">
        <v>43</v>
      </c>
      <c r="B236" s="247" t="s">
        <v>430</v>
      </c>
      <c r="C236" s="45">
        <v>645940</v>
      </c>
      <c r="D236" s="106" t="s">
        <v>75</v>
      </c>
      <c r="E236" s="114" t="s">
        <v>76</v>
      </c>
      <c r="F236" s="321">
        <v>0</v>
      </c>
      <c r="G236" s="322">
        <v>0</v>
      </c>
      <c r="H236" s="323">
        <v>3</v>
      </c>
      <c r="I236" s="324">
        <v>4</v>
      </c>
      <c r="J236" s="61">
        <v>7</v>
      </c>
      <c r="K236" s="34">
        <v>4</v>
      </c>
      <c r="L236" s="112">
        <v>765</v>
      </c>
      <c r="M236" s="72"/>
      <c r="N236" s="508">
        <f>J236-K236</f>
        <v>3</v>
      </c>
      <c r="O236" s="336">
        <f>SUMIF(beklenen!F:F,C236,beklenen!J:J)</f>
        <v>11</v>
      </c>
      <c r="P236" s="336">
        <f>SUMIF(Sayfa1!I:I,C236,Sayfa1!J:J)</f>
        <v>0</v>
      </c>
      <c r="Q236" s="336">
        <f>SUMIF(Sayfa1!L:L,C236,Sayfa1!M:M)</f>
        <v>64</v>
      </c>
      <c r="R236" s="425"/>
      <c r="S236" s="425"/>
      <c r="T236" s="425"/>
      <c r="U236" s="239"/>
    </row>
    <row r="237" spans="1:21" x14ac:dyDescent="0.35">
      <c r="A237" s="31" t="s">
        <v>43</v>
      </c>
      <c r="B237" s="247" t="s">
        <v>430</v>
      </c>
      <c r="C237" s="37">
        <v>645958</v>
      </c>
      <c r="D237" s="111" t="s">
        <v>75</v>
      </c>
      <c r="E237" s="114" t="s">
        <v>425</v>
      </c>
      <c r="F237" s="321">
        <v>30</v>
      </c>
      <c r="G237" s="322">
        <v>8</v>
      </c>
      <c r="H237" s="323">
        <v>66</v>
      </c>
      <c r="I237" s="324">
        <v>56</v>
      </c>
      <c r="J237" s="61">
        <v>160</v>
      </c>
      <c r="K237" s="34">
        <v>13</v>
      </c>
      <c r="L237" s="112">
        <v>788</v>
      </c>
      <c r="M237" s="72"/>
      <c r="N237" s="508">
        <f>J237-K237</f>
        <v>147</v>
      </c>
      <c r="O237" s="336">
        <f>SUMIF(beklenen!F:F,C237,beklenen!J:J)</f>
        <v>0</v>
      </c>
      <c r="P237" s="336">
        <f>SUMIF(Sayfa1!I:I,C237,Sayfa1!J:J)</f>
        <v>0</v>
      </c>
      <c r="Q237" s="336">
        <f>SUMIF(Sayfa1!L:L,C237,Sayfa1!M:M)</f>
        <v>122</v>
      </c>
      <c r="R237" s="425"/>
      <c r="S237" s="425"/>
      <c r="T237" s="425"/>
      <c r="U237" s="239"/>
    </row>
    <row r="238" spans="1:21" x14ac:dyDescent="0.35">
      <c r="A238" s="31" t="s">
        <v>43</v>
      </c>
      <c r="B238" s="247" t="s">
        <v>1502</v>
      </c>
      <c r="C238" s="37" t="s">
        <v>2348</v>
      </c>
      <c r="D238" s="116" t="s">
        <v>75</v>
      </c>
      <c r="E238" s="114" t="s">
        <v>2460</v>
      </c>
      <c r="F238" s="321">
        <v>8</v>
      </c>
      <c r="G238" s="322">
        <v>8</v>
      </c>
      <c r="H238" s="323">
        <v>19</v>
      </c>
      <c r="I238" s="324">
        <v>2</v>
      </c>
      <c r="J238" s="61">
        <v>37</v>
      </c>
      <c r="K238" s="34">
        <v>0</v>
      </c>
      <c r="L238" s="112">
        <v>528</v>
      </c>
      <c r="M238" s="72"/>
      <c r="N238" s="508"/>
      <c r="O238" s="336">
        <f>SUMIF(beklenen!F:F,C238,beklenen!J:J)</f>
        <v>0</v>
      </c>
      <c r="P238" s="336">
        <f>SUMIF(Sayfa1!I:I,C238,Sayfa1!J:J)</f>
        <v>0</v>
      </c>
      <c r="Q238" s="336">
        <f>SUMIF(Sayfa1!L:L,C238,Sayfa1!M:M)</f>
        <v>29</v>
      </c>
      <c r="R238" s="425"/>
      <c r="S238" s="425"/>
      <c r="T238" s="425"/>
      <c r="U238" s="239"/>
    </row>
    <row r="239" spans="1:21" x14ac:dyDescent="0.35">
      <c r="A239" s="31" t="s">
        <v>43</v>
      </c>
      <c r="B239" s="247"/>
      <c r="C239" s="46">
        <v>243610</v>
      </c>
      <c r="D239" s="535" t="s">
        <v>77</v>
      </c>
      <c r="E239" s="245" t="s">
        <v>78</v>
      </c>
      <c r="F239" s="321">
        <v>0</v>
      </c>
      <c r="G239" s="322">
        <v>0</v>
      </c>
      <c r="H239" s="323">
        <v>2</v>
      </c>
      <c r="I239" s="324">
        <v>0</v>
      </c>
      <c r="J239" s="41">
        <v>2</v>
      </c>
      <c r="K239" s="49">
        <v>0</v>
      </c>
      <c r="L239" s="42">
        <v>1052</v>
      </c>
      <c r="M239" s="72"/>
      <c r="N239" s="508">
        <f t="shared" ref="N239:N244" si="14">J239-K239</f>
        <v>2</v>
      </c>
      <c r="O239" s="336">
        <f>SUMIF(beklenen!F:F,C239,beklenen!J:J)</f>
        <v>0</v>
      </c>
      <c r="P239" s="336">
        <f>SUMIF(Sayfa1!I:I,C239,Sayfa1!J:J)</f>
        <v>2</v>
      </c>
      <c r="Q239" s="336">
        <f>SUMIF(Sayfa1!L:L,C239,Sayfa1!M:M)</f>
        <v>2</v>
      </c>
      <c r="R239" s="425"/>
      <c r="S239" s="425"/>
      <c r="T239" s="425"/>
      <c r="U239" s="239"/>
    </row>
    <row r="240" spans="1:21" x14ac:dyDescent="0.35">
      <c r="A240" s="31" t="s">
        <v>43</v>
      </c>
      <c r="B240" s="247"/>
      <c r="C240" s="39">
        <v>243705</v>
      </c>
      <c r="D240" s="62" t="s">
        <v>77</v>
      </c>
      <c r="E240" s="245" t="s">
        <v>1113</v>
      </c>
      <c r="F240" s="321">
        <v>4</v>
      </c>
      <c r="G240" s="322">
        <v>4</v>
      </c>
      <c r="H240" s="323">
        <v>7</v>
      </c>
      <c r="I240" s="324">
        <v>8</v>
      </c>
      <c r="J240" s="41">
        <v>23</v>
      </c>
      <c r="K240" s="49">
        <v>0</v>
      </c>
      <c r="L240" s="42">
        <v>1052</v>
      </c>
      <c r="M240" s="72"/>
      <c r="N240" s="508">
        <f t="shared" si="14"/>
        <v>23</v>
      </c>
      <c r="O240" s="336">
        <f>SUMIF(beklenen!F:F,C240,beklenen!J:J)</f>
        <v>0</v>
      </c>
      <c r="P240" s="336">
        <f>SUMIF(Sayfa1!I:I,C240,Sayfa1!J:J)</f>
        <v>0</v>
      </c>
      <c r="Q240" s="336">
        <f>SUMIF(Sayfa1!L:L,C240,Sayfa1!M:M)</f>
        <v>21</v>
      </c>
      <c r="R240" s="425"/>
      <c r="S240" s="425"/>
      <c r="T240" s="425"/>
      <c r="U240" s="239"/>
    </row>
    <row r="241" spans="1:21" x14ac:dyDescent="0.35">
      <c r="A241" s="31" t="s">
        <v>43</v>
      </c>
      <c r="B241" s="247"/>
      <c r="C241" s="39">
        <v>643418</v>
      </c>
      <c r="D241" s="75" t="s">
        <v>77</v>
      </c>
      <c r="E241" s="245" t="s">
        <v>398</v>
      </c>
      <c r="F241" s="321">
        <v>4</v>
      </c>
      <c r="G241" s="322">
        <v>0</v>
      </c>
      <c r="H241" s="323">
        <v>10</v>
      </c>
      <c r="I241" s="324">
        <v>4</v>
      </c>
      <c r="J241" s="41">
        <v>18</v>
      </c>
      <c r="K241" s="49">
        <v>0</v>
      </c>
      <c r="L241" s="42">
        <v>1068</v>
      </c>
      <c r="M241" s="72"/>
      <c r="N241" s="508">
        <f t="shared" si="14"/>
        <v>18</v>
      </c>
      <c r="O241" s="336">
        <f>SUMIF(beklenen!F:F,C241,beklenen!J:J)</f>
        <v>0</v>
      </c>
      <c r="P241" s="336">
        <f>SUMIF(Sayfa1!I:I,C241,Sayfa1!J:J)</f>
        <v>1</v>
      </c>
      <c r="Q241" s="336">
        <f>SUMIF(Sayfa1!L:L,C241,Sayfa1!M:M)</f>
        <v>15</v>
      </c>
      <c r="R241" s="425"/>
      <c r="S241" s="425"/>
      <c r="T241" s="425"/>
      <c r="U241" s="239"/>
    </row>
    <row r="242" spans="1:21" x14ac:dyDescent="0.35">
      <c r="A242" s="31" t="s">
        <v>43</v>
      </c>
      <c r="B242" s="247" t="s">
        <v>1266</v>
      </c>
      <c r="C242" s="39" t="s">
        <v>1980</v>
      </c>
      <c r="D242" s="62" t="s">
        <v>77</v>
      </c>
      <c r="E242" s="245" t="s">
        <v>1983</v>
      </c>
      <c r="F242" s="321">
        <v>0</v>
      </c>
      <c r="G242" s="322">
        <v>4</v>
      </c>
      <c r="H242" s="323">
        <v>2</v>
      </c>
      <c r="I242" s="324">
        <v>4</v>
      </c>
      <c r="J242" s="41">
        <v>10</v>
      </c>
      <c r="K242" s="49">
        <v>0</v>
      </c>
      <c r="L242" s="42">
        <v>577</v>
      </c>
      <c r="M242" s="72"/>
      <c r="N242" s="508">
        <f t="shared" si="14"/>
        <v>10</v>
      </c>
      <c r="O242" s="336">
        <f>SUMIF(beklenen!F:F,C242,beklenen!J:J)</f>
        <v>0</v>
      </c>
      <c r="P242" s="336">
        <f>SUMIF(Sayfa1!I:I,C242,Sayfa1!J:J)</f>
        <v>10</v>
      </c>
      <c r="Q242" s="336">
        <f>SUMIF(Sayfa1!L:L,C242,Sayfa1!M:M)</f>
        <v>10</v>
      </c>
      <c r="R242" s="425"/>
      <c r="S242" s="425"/>
      <c r="T242" s="425"/>
      <c r="U242" s="239"/>
    </row>
    <row r="243" spans="1:21" x14ac:dyDescent="0.35">
      <c r="A243" s="31" t="s">
        <v>43</v>
      </c>
      <c r="B243" s="247" t="s">
        <v>430</v>
      </c>
      <c r="C243" s="39">
        <v>245941</v>
      </c>
      <c r="D243" s="62" t="s">
        <v>77</v>
      </c>
      <c r="E243" s="245" t="s">
        <v>503</v>
      </c>
      <c r="F243" s="321">
        <v>10</v>
      </c>
      <c r="G243" s="322">
        <v>4</v>
      </c>
      <c r="H243" s="323">
        <v>10</v>
      </c>
      <c r="I243" s="324">
        <v>6</v>
      </c>
      <c r="J243" s="41">
        <v>30</v>
      </c>
      <c r="K243" s="49">
        <v>0</v>
      </c>
      <c r="L243" s="42">
        <v>777</v>
      </c>
      <c r="M243" s="72"/>
      <c r="N243" s="508">
        <f t="shared" si="14"/>
        <v>30</v>
      </c>
      <c r="O243" s="336">
        <f>SUMIF(beklenen!F:F,C243,beklenen!J:J)</f>
        <v>42</v>
      </c>
      <c r="P243" s="336">
        <f>SUMIF(Sayfa1!I:I,C243,Sayfa1!J:J)</f>
        <v>0</v>
      </c>
      <c r="Q243" s="336">
        <f>SUMIF(Sayfa1!L:L,C243,Sayfa1!M:M)</f>
        <v>89</v>
      </c>
      <c r="R243" s="425"/>
      <c r="S243" s="425"/>
      <c r="T243" s="425"/>
      <c r="U243" s="239"/>
    </row>
    <row r="244" spans="1:21" x14ac:dyDescent="0.35">
      <c r="A244" s="31" t="s">
        <v>43</v>
      </c>
      <c r="B244" s="247" t="s">
        <v>430</v>
      </c>
      <c r="C244" s="39">
        <v>645970</v>
      </c>
      <c r="D244" s="530" t="s">
        <v>77</v>
      </c>
      <c r="E244" s="245" t="s">
        <v>64</v>
      </c>
      <c r="F244" s="321">
        <v>0</v>
      </c>
      <c r="G244" s="322">
        <v>0</v>
      </c>
      <c r="H244" s="323">
        <v>10</v>
      </c>
      <c r="I244" s="324">
        <v>12</v>
      </c>
      <c r="J244" s="41">
        <v>22</v>
      </c>
      <c r="K244" s="49">
        <v>8</v>
      </c>
      <c r="L244" s="42">
        <v>809</v>
      </c>
      <c r="M244" s="72"/>
      <c r="N244" s="508">
        <f t="shared" si="14"/>
        <v>14</v>
      </c>
      <c r="O244" s="336">
        <f>SUMIF(beklenen!F:F,C244,beklenen!J:J)</f>
        <v>0</v>
      </c>
      <c r="P244" s="336">
        <f>SUMIF(Sayfa1!I:I,C244,Sayfa1!J:J)</f>
        <v>13</v>
      </c>
      <c r="Q244" s="336">
        <f>SUMIF(Sayfa1!L:L,C244,Sayfa1!M:M)</f>
        <v>26</v>
      </c>
      <c r="R244" s="425"/>
      <c r="S244" s="425"/>
      <c r="T244" s="425"/>
      <c r="U244" s="239"/>
    </row>
    <row r="245" spans="1:21" x14ac:dyDescent="0.35">
      <c r="A245" s="31" t="s">
        <v>43</v>
      </c>
      <c r="B245" s="247" t="s">
        <v>1502</v>
      </c>
      <c r="C245" s="39" t="s">
        <v>2349</v>
      </c>
      <c r="D245" s="59" t="s">
        <v>77</v>
      </c>
      <c r="E245" s="245" t="s">
        <v>2449</v>
      </c>
      <c r="F245" s="321">
        <v>4</v>
      </c>
      <c r="G245" s="322">
        <v>4</v>
      </c>
      <c r="H245" s="323">
        <v>8</v>
      </c>
      <c r="I245" s="324">
        <v>4</v>
      </c>
      <c r="J245" s="41">
        <v>20</v>
      </c>
      <c r="K245" s="49">
        <v>0</v>
      </c>
      <c r="L245" s="42">
        <v>557</v>
      </c>
      <c r="M245" s="72"/>
      <c r="N245" s="508"/>
      <c r="O245" s="336">
        <f>SUMIF(beklenen!F:F,C245,beklenen!J:J)</f>
        <v>0</v>
      </c>
      <c r="P245" s="336">
        <f>SUMIF(Sayfa1!I:I,C245,Sayfa1!J:J)</f>
        <v>0</v>
      </c>
      <c r="Q245" s="336">
        <f>SUMIF(Sayfa1!L:L,C245,Sayfa1!M:M)</f>
        <v>10</v>
      </c>
      <c r="R245" s="425"/>
      <c r="S245" s="425"/>
      <c r="T245" s="425"/>
      <c r="U245" s="239"/>
    </row>
    <row r="246" spans="1:21" x14ac:dyDescent="0.35">
      <c r="A246" s="31" t="s">
        <v>43</v>
      </c>
      <c r="B246" s="247"/>
      <c r="C246" s="37">
        <v>243710</v>
      </c>
      <c r="D246" s="145" t="s">
        <v>79</v>
      </c>
      <c r="E246" s="37" t="s">
        <v>1470</v>
      </c>
      <c r="F246" s="321">
        <v>0</v>
      </c>
      <c r="G246" s="322">
        <v>2</v>
      </c>
      <c r="H246" s="323">
        <v>0</v>
      </c>
      <c r="I246" s="324">
        <v>1</v>
      </c>
      <c r="J246" s="61">
        <v>3</v>
      </c>
      <c r="K246" s="34">
        <v>0</v>
      </c>
      <c r="L246" s="36">
        <v>875</v>
      </c>
      <c r="M246" s="72"/>
      <c r="N246" s="508">
        <f>J246-K246</f>
        <v>3</v>
      </c>
      <c r="O246" s="336">
        <f>SUMIF(beklenen!F:F,C246,beklenen!J:J)</f>
        <v>6</v>
      </c>
      <c r="P246" s="336">
        <f>SUMIF(Sayfa1!I:I,C246,Sayfa1!J:J)</f>
        <v>0</v>
      </c>
      <c r="Q246" s="336">
        <f>SUMIF(Sayfa1!L:L,C246,Sayfa1!M:M)</f>
        <v>30</v>
      </c>
      <c r="R246" s="425"/>
      <c r="S246" s="425"/>
      <c r="T246" s="425"/>
      <c r="U246" s="239"/>
    </row>
    <row r="247" spans="1:21" x14ac:dyDescent="0.35">
      <c r="A247" s="31" t="s">
        <v>43</v>
      </c>
      <c r="B247" s="247"/>
      <c r="C247" s="45">
        <v>643420</v>
      </c>
      <c r="D247" s="106" t="s">
        <v>79</v>
      </c>
      <c r="E247" s="84" t="s">
        <v>1242</v>
      </c>
      <c r="F247" s="321">
        <v>0</v>
      </c>
      <c r="G247" s="322">
        <v>0</v>
      </c>
      <c r="H247" s="323">
        <v>1</v>
      </c>
      <c r="I247" s="324">
        <v>2</v>
      </c>
      <c r="J247" s="61">
        <v>3</v>
      </c>
      <c r="K247" s="34">
        <v>0</v>
      </c>
      <c r="L247" s="36">
        <v>1062</v>
      </c>
      <c r="M247" s="72"/>
      <c r="N247" s="508">
        <f>J247-K247</f>
        <v>3</v>
      </c>
      <c r="O247" s="336">
        <f>SUMIF(beklenen!F:F,C247,beklenen!J:J)</f>
        <v>5</v>
      </c>
      <c r="P247" s="336">
        <f>SUMIF(Sayfa1!I:I,C247,Sayfa1!J:J)</f>
        <v>0</v>
      </c>
      <c r="Q247" s="336">
        <f>SUMIF(Sayfa1!L:L,C247,Sayfa1!M:M)</f>
        <v>25</v>
      </c>
      <c r="R247" s="425"/>
      <c r="S247" s="425"/>
      <c r="T247" s="425"/>
      <c r="U247" s="239"/>
    </row>
    <row r="248" spans="1:21" x14ac:dyDescent="0.35">
      <c r="A248" s="31" t="s">
        <v>43</v>
      </c>
      <c r="B248" s="247" t="s">
        <v>1266</v>
      </c>
      <c r="C248" s="45" t="s">
        <v>1930</v>
      </c>
      <c r="D248" s="104" t="s">
        <v>79</v>
      </c>
      <c r="E248" s="84" t="s">
        <v>1931</v>
      </c>
      <c r="F248" s="321">
        <v>0</v>
      </c>
      <c r="G248" s="322">
        <v>0</v>
      </c>
      <c r="H248" s="323">
        <v>0</v>
      </c>
      <c r="I248" s="324">
        <v>2</v>
      </c>
      <c r="J248" s="61">
        <v>2</v>
      </c>
      <c r="K248" s="34">
        <v>0</v>
      </c>
      <c r="L248" s="36">
        <v>606</v>
      </c>
      <c r="M248" s="72"/>
      <c r="N248" s="508">
        <f>J248-K248</f>
        <v>2</v>
      </c>
      <c r="O248" s="336">
        <f>SUMIF(beklenen!F:F,C248,beklenen!J:J)</f>
        <v>0</v>
      </c>
      <c r="P248" s="336">
        <f>SUMIF(Sayfa1!I:I,C248,Sayfa1!J:J)</f>
        <v>0</v>
      </c>
      <c r="Q248" s="336">
        <f>SUMIF(Sayfa1!L:L,C248,Sayfa1!M:M)</f>
        <v>16</v>
      </c>
      <c r="R248" s="425"/>
      <c r="S248" s="425"/>
      <c r="T248" s="425"/>
      <c r="U248" s="239"/>
    </row>
    <row r="249" spans="1:21" x14ac:dyDescent="0.35">
      <c r="A249" s="31" t="s">
        <v>43</v>
      </c>
      <c r="B249" s="247" t="s">
        <v>430</v>
      </c>
      <c r="C249" s="114">
        <v>245992</v>
      </c>
      <c r="D249" s="106" t="s">
        <v>79</v>
      </c>
      <c r="E249" s="84" t="s">
        <v>4484</v>
      </c>
      <c r="F249" s="321">
        <v>0</v>
      </c>
      <c r="G249" s="322">
        <v>4</v>
      </c>
      <c r="H249" s="323">
        <v>12</v>
      </c>
      <c r="I249" s="324">
        <v>20</v>
      </c>
      <c r="J249" s="61">
        <v>36</v>
      </c>
      <c r="K249" s="34">
        <v>0</v>
      </c>
      <c r="L249" s="36">
        <v>866</v>
      </c>
      <c r="M249" s="72"/>
      <c r="N249" s="508"/>
      <c r="O249" s="336">
        <f>SUMIF(beklenen!F:F,C249,beklenen!J:J)</f>
        <v>0</v>
      </c>
      <c r="P249" s="336">
        <f>SUMIF(Sayfa1!I:I,C249,Sayfa1!J:J)</f>
        <v>0</v>
      </c>
      <c r="Q249" s="336">
        <f>SUMIF(Sayfa1!L:L,C249,Sayfa1!M:M)</f>
        <v>0</v>
      </c>
      <c r="R249" s="425"/>
      <c r="S249" s="425"/>
      <c r="T249" s="425"/>
      <c r="U249" s="239"/>
    </row>
    <row r="250" spans="1:21" x14ac:dyDescent="0.35">
      <c r="A250" s="31" t="s">
        <v>43</v>
      </c>
      <c r="B250" s="247" t="s">
        <v>430</v>
      </c>
      <c r="C250" s="114">
        <v>645902</v>
      </c>
      <c r="D250" s="38" t="s">
        <v>79</v>
      </c>
      <c r="E250" s="84" t="s">
        <v>2418</v>
      </c>
      <c r="F250" s="321">
        <v>6</v>
      </c>
      <c r="G250" s="322">
        <v>4</v>
      </c>
      <c r="H250" s="323">
        <v>21</v>
      </c>
      <c r="I250" s="324">
        <v>8</v>
      </c>
      <c r="J250" s="61">
        <v>39</v>
      </c>
      <c r="K250" s="34">
        <v>0</v>
      </c>
      <c r="L250" s="36">
        <v>883</v>
      </c>
      <c r="M250" s="72"/>
      <c r="N250" s="508"/>
      <c r="O250" s="336">
        <f>SUMIF(beklenen!F:F,C250,beklenen!J:J)</f>
        <v>0</v>
      </c>
      <c r="P250" s="336">
        <f>SUMIF(Sayfa1!I:I,C250,Sayfa1!J:J)</f>
        <v>0</v>
      </c>
      <c r="Q250" s="336">
        <f>SUMIF(Sayfa1!L:L,C250,Sayfa1!M:M)</f>
        <v>16</v>
      </c>
      <c r="R250" s="425"/>
      <c r="S250" s="425"/>
      <c r="T250" s="425"/>
      <c r="U250" s="239"/>
    </row>
    <row r="251" spans="1:21" x14ac:dyDescent="0.35">
      <c r="A251" s="31" t="s">
        <v>43</v>
      </c>
      <c r="B251" s="247"/>
      <c r="C251" s="39">
        <v>243693</v>
      </c>
      <c r="D251" s="83" t="s">
        <v>80</v>
      </c>
      <c r="E251" s="48" t="s">
        <v>1087</v>
      </c>
      <c r="F251" s="321">
        <v>0</v>
      </c>
      <c r="G251" s="322">
        <v>0</v>
      </c>
      <c r="H251" s="323">
        <v>5</v>
      </c>
      <c r="I251" s="324">
        <v>2</v>
      </c>
      <c r="J251" s="41">
        <v>7</v>
      </c>
      <c r="K251" s="49">
        <v>0</v>
      </c>
      <c r="L251" s="42">
        <v>963</v>
      </c>
      <c r="M251" s="72"/>
      <c r="N251" s="508">
        <f>J251-K251</f>
        <v>7</v>
      </c>
      <c r="O251" s="336">
        <f>SUMIF(beklenen!F:F,C251,beklenen!J:J)</f>
        <v>0</v>
      </c>
      <c r="P251" s="336">
        <f>SUMIF(Sayfa1!I:I,C251,Sayfa1!J:J)</f>
        <v>0</v>
      </c>
      <c r="Q251" s="336">
        <f>SUMIF(Sayfa1!L:L,C251,Sayfa1!M:M)</f>
        <v>63</v>
      </c>
      <c r="R251" s="425"/>
      <c r="S251" s="425"/>
      <c r="T251" s="425"/>
      <c r="U251" s="239"/>
    </row>
    <row r="252" spans="1:21" x14ac:dyDescent="0.35">
      <c r="A252" s="31" t="s">
        <v>43</v>
      </c>
      <c r="B252" s="247"/>
      <c r="C252" s="39">
        <v>243437</v>
      </c>
      <c r="D252" s="83" t="s">
        <v>80</v>
      </c>
      <c r="E252" s="245" t="s">
        <v>4000</v>
      </c>
      <c r="F252" s="321">
        <v>22</v>
      </c>
      <c r="G252" s="322">
        <v>4</v>
      </c>
      <c r="H252" s="323">
        <v>10</v>
      </c>
      <c r="I252" s="324">
        <v>10</v>
      </c>
      <c r="J252" s="41">
        <v>46</v>
      </c>
      <c r="K252" s="49">
        <v>0</v>
      </c>
      <c r="L252" s="42">
        <v>970</v>
      </c>
      <c r="M252" s="72"/>
      <c r="N252" s="508"/>
      <c r="O252" s="336">
        <f>SUMIF(beklenen!F:F,C252,beklenen!J:J)</f>
        <v>0</v>
      </c>
      <c r="P252" s="336">
        <f>SUMIF(Sayfa1!I:I,C252,Sayfa1!J:J)</f>
        <v>0</v>
      </c>
      <c r="Q252" s="336">
        <f>SUMIF(Sayfa1!L:L,C252,Sayfa1!M:M)</f>
        <v>0</v>
      </c>
      <c r="R252" s="425"/>
      <c r="S252" s="425"/>
      <c r="T252" s="425"/>
      <c r="U252" s="239"/>
    </row>
    <row r="253" spans="1:21" x14ac:dyDescent="0.35">
      <c r="A253" s="31" t="s">
        <v>43</v>
      </c>
      <c r="B253" s="247"/>
      <c r="C253" s="245">
        <v>243670</v>
      </c>
      <c r="D253" s="83" t="s">
        <v>80</v>
      </c>
      <c r="E253" s="245" t="s">
        <v>1900</v>
      </c>
      <c r="F253" s="321">
        <v>37</v>
      </c>
      <c r="G253" s="322">
        <v>4</v>
      </c>
      <c r="H253" s="323">
        <v>12</v>
      </c>
      <c r="I253" s="324">
        <v>10</v>
      </c>
      <c r="J253" s="41">
        <v>63</v>
      </c>
      <c r="K253" s="49">
        <v>0</v>
      </c>
      <c r="L253" s="42">
        <v>940</v>
      </c>
      <c r="M253" s="72"/>
      <c r="N253" s="508">
        <f>J253-K253</f>
        <v>63</v>
      </c>
      <c r="O253" s="336">
        <f>SUMIF(beklenen!F:F,C253,beklenen!J:J)</f>
        <v>0</v>
      </c>
      <c r="P253" s="336">
        <f>SUMIF(Sayfa1!I:I,C253,Sayfa1!J:J)</f>
        <v>0</v>
      </c>
      <c r="Q253" s="336">
        <f>SUMIF(Sayfa1!L:L,C253,Sayfa1!M:M)</f>
        <v>117</v>
      </c>
      <c r="R253" s="425"/>
      <c r="S253" s="425"/>
      <c r="T253" s="425"/>
      <c r="U253" s="239"/>
    </row>
    <row r="254" spans="1:21" x14ac:dyDescent="0.35">
      <c r="A254" s="31" t="s">
        <v>555</v>
      </c>
      <c r="B254" s="247"/>
      <c r="C254" s="39">
        <v>643421</v>
      </c>
      <c r="D254" s="83" t="s">
        <v>80</v>
      </c>
      <c r="E254" s="245" t="s">
        <v>736</v>
      </c>
      <c r="F254" s="321">
        <v>18</v>
      </c>
      <c r="G254" s="322">
        <v>0</v>
      </c>
      <c r="H254" s="323">
        <v>14</v>
      </c>
      <c r="I254" s="324">
        <v>8</v>
      </c>
      <c r="J254" s="41">
        <v>40</v>
      </c>
      <c r="K254" s="49">
        <v>52</v>
      </c>
      <c r="L254" s="42">
        <v>957</v>
      </c>
      <c r="M254" s="72"/>
      <c r="N254" s="508">
        <f>J254-K254</f>
        <v>-12</v>
      </c>
      <c r="O254" s="336">
        <f>SUMIF(beklenen!F:F,C254,beklenen!J:J)</f>
        <v>0</v>
      </c>
      <c r="P254" s="336">
        <f>SUMIF(Sayfa1!I:I,C254,Sayfa1!J:J)</f>
        <v>0</v>
      </c>
      <c r="Q254" s="336">
        <f>SUMIF(Sayfa1!L:L,C254,Sayfa1!M:M)</f>
        <v>73</v>
      </c>
      <c r="R254" s="425"/>
      <c r="S254" s="425"/>
      <c r="T254" s="425"/>
      <c r="U254" s="239"/>
    </row>
    <row r="255" spans="1:21" x14ac:dyDescent="0.35">
      <c r="A255" s="31" t="s">
        <v>43</v>
      </c>
      <c r="B255" s="247"/>
      <c r="C255" s="39">
        <v>643671</v>
      </c>
      <c r="D255" s="212" t="s">
        <v>80</v>
      </c>
      <c r="E255" s="245" t="s">
        <v>731</v>
      </c>
      <c r="F255" s="321">
        <v>0</v>
      </c>
      <c r="G255" s="322">
        <v>0</v>
      </c>
      <c r="H255" s="323">
        <v>9</v>
      </c>
      <c r="I255" s="324">
        <v>0</v>
      </c>
      <c r="J255" s="41">
        <v>9</v>
      </c>
      <c r="K255" s="49">
        <v>0</v>
      </c>
      <c r="L255" s="42">
        <v>986</v>
      </c>
      <c r="M255" s="72"/>
      <c r="N255" s="508">
        <f>J255-K255</f>
        <v>9</v>
      </c>
      <c r="O255" s="336">
        <f>SUMIF(beklenen!F:F,C255,beklenen!J:J)</f>
        <v>0</v>
      </c>
      <c r="P255" s="336">
        <f>SUMIF(Sayfa1!I:I,C255,Sayfa1!J:J)</f>
        <v>0</v>
      </c>
      <c r="Q255" s="336">
        <f>SUMIF(Sayfa1!L:L,C255,Sayfa1!M:M)</f>
        <v>34</v>
      </c>
      <c r="R255" s="425"/>
      <c r="S255" s="425"/>
      <c r="T255" s="425"/>
      <c r="U255" s="239"/>
    </row>
    <row r="256" spans="1:21" x14ac:dyDescent="0.35">
      <c r="A256" s="31" t="s">
        <v>43</v>
      </c>
      <c r="B256" s="247" t="s">
        <v>1266</v>
      </c>
      <c r="C256" s="39" t="s">
        <v>1932</v>
      </c>
      <c r="D256" s="307" t="s">
        <v>80</v>
      </c>
      <c r="E256" s="245" t="s">
        <v>1933</v>
      </c>
      <c r="F256" s="321">
        <v>0</v>
      </c>
      <c r="G256" s="322">
        <v>4</v>
      </c>
      <c r="H256" s="323">
        <v>7</v>
      </c>
      <c r="I256" s="324">
        <v>8</v>
      </c>
      <c r="J256" s="41">
        <v>19</v>
      </c>
      <c r="K256" s="49">
        <v>0</v>
      </c>
      <c r="L256" s="42">
        <v>668</v>
      </c>
      <c r="M256" s="72"/>
      <c r="N256" s="508">
        <f>J256-K256</f>
        <v>19</v>
      </c>
      <c r="O256" s="336">
        <f>SUMIF(beklenen!F:F,C256,beklenen!J:J)</f>
        <v>0</v>
      </c>
      <c r="P256" s="336">
        <f>SUMIF(Sayfa1!I:I,C256,Sayfa1!J:J)</f>
        <v>0</v>
      </c>
      <c r="Q256" s="336">
        <f>SUMIF(Sayfa1!L:L,C256,Sayfa1!M:M)</f>
        <v>6</v>
      </c>
      <c r="R256" s="425"/>
      <c r="S256" s="425"/>
      <c r="T256" s="425"/>
      <c r="U256" s="239"/>
    </row>
    <row r="257" spans="1:21" x14ac:dyDescent="0.35">
      <c r="A257" s="31" t="s">
        <v>43</v>
      </c>
      <c r="B257" s="247" t="s">
        <v>430</v>
      </c>
      <c r="C257" s="39">
        <v>245982</v>
      </c>
      <c r="D257" s="246" t="s">
        <v>80</v>
      </c>
      <c r="E257" s="245" t="s">
        <v>2408</v>
      </c>
      <c r="F257" s="321">
        <v>18</v>
      </c>
      <c r="G257" s="322">
        <v>4</v>
      </c>
      <c r="H257" s="323">
        <v>27</v>
      </c>
      <c r="I257" s="324">
        <v>10</v>
      </c>
      <c r="J257" s="41">
        <v>59</v>
      </c>
      <c r="K257" s="49">
        <v>2</v>
      </c>
      <c r="L257" s="42">
        <v>870</v>
      </c>
      <c r="M257" s="72"/>
      <c r="N257" s="508"/>
      <c r="O257" s="336">
        <f>SUMIF(beklenen!F:F,C257,beklenen!J:J)</f>
        <v>0</v>
      </c>
      <c r="P257" s="336">
        <f>SUMIF(Sayfa1!I:I,C257,Sayfa1!J:J)</f>
        <v>0</v>
      </c>
      <c r="Q257" s="336">
        <f>SUMIF(Sayfa1!L:L,C257,Sayfa1!M:M)</f>
        <v>67</v>
      </c>
      <c r="R257" s="425"/>
      <c r="S257" s="425"/>
      <c r="T257" s="425"/>
      <c r="U257" s="239"/>
    </row>
    <row r="258" spans="1:21" x14ac:dyDescent="0.35">
      <c r="A258" s="31" t="s">
        <v>43</v>
      </c>
      <c r="B258" s="247" t="s">
        <v>430</v>
      </c>
      <c r="C258" s="245">
        <v>245967</v>
      </c>
      <c r="D258" s="246" t="s">
        <v>80</v>
      </c>
      <c r="E258" s="245" t="s">
        <v>521</v>
      </c>
      <c r="F258" s="321">
        <v>8</v>
      </c>
      <c r="G258" s="322">
        <v>6</v>
      </c>
      <c r="H258" s="323">
        <v>69</v>
      </c>
      <c r="I258" s="324">
        <v>12</v>
      </c>
      <c r="J258" s="41">
        <v>95</v>
      </c>
      <c r="K258" s="49">
        <v>42</v>
      </c>
      <c r="L258" s="42">
        <v>883</v>
      </c>
      <c r="M258" s="72"/>
      <c r="N258" s="508">
        <f>J258-K258</f>
        <v>53</v>
      </c>
      <c r="O258" s="336">
        <f>SUMIF(beklenen!F:F,C258,beklenen!J:J)</f>
        <v>300</v>
      </c>
      <c r="P258" s="336">
        <f>SUMIF(Sayfa1!I:I,C258,Sayfa1!J:J)</f>
        <v>0</v>
      </c>
      <c r="Q258" s="336">
        <f>SUMIF(Sayfa1!L:L,C258,Sayfa1!M:M)</f>
        <v>281</v>
      </c>
      <c r="R258" s="425"/>
      <c r="S258" s="425"/>
      <c r="T258" s="425"/>
      <c r="U258" s="239"/>
    </row>
    <row r="259" spans="1:21" x14ac:dyDescent="0.35">
      <c r="A259" s="31" t="s">
        <v>43</v>
      </c>
      <c r="B259" s="247" t="s">
        <v>430</v>
      </c>
      <c r="C259" s="39">
        <v>645990</v>
      </c>
      <c r="D259" s="83" t="s">
        <v>80</v>
      </c>
      <c r="E259" s="245" t="s">
        <v>81</v>
      </c>
      <c r="F259" s="321">
        <v>12</v>
      </c>
      <c r="G259" s="322">
        <v>8</v>
      </c>
      <c r="H259" s="323">
        <v>30</v>
      </c>
      <c r="I259" s="324">
        <v>40</v>
      </c>
      <c r="J259" s="41">
        <v>90</v>
      </c>
      <c r="K259" s="49">
        <v>2</v>
      </c>
      <c r="L259" s="42">
        <v>906</v>
      </c>
      <c r="M259" s="72"/>
      <c r="N259" s="508">
        <f>J259-K259</f>
        <v>88</v>
      </c>
      <c r="O259" s="336">
        <f>SUMIF(beklenen!F:F,C259,beklenen!J:J)</f>
        <v>50</v>
      </c>
      <c r="P259" s="336">
        <f>SUMIF(Sayfa1!I:I,C259,Sayfa1!J:J)</f>
        <v>0</v>
      </c>
      <c r="Q259" s="336">
        <f>SUMIF(Sayfa1!L:L,C259,Sayfa1!M:M)</f>
        <v>105</v>
      </c>
      <c r="R259" s="425"/>
      <c r="S259" s="425"/>
      <c r="T259" s="425"/>
      <c r="U259" s="239"/>
    </row>
    <row r="260" spans="1:21" x14ac:dyDescent="0.35">
      <c r="A260" s="31" t="s">
        <v>43</v>
      </c>
      <c r="B260" s="247" t="s">
        <v>1502</v>
      </c>
      <c r="C260" s="39" t="s">
        <v>2350</v>
      </c>
      <c r="D260" s="83" t="s">
        <v>80</v>
      </c>
      <c r="E260" s="245" t="s">
        <v>2510</v>
      </c>
      <c r="F260" s="321">
        <v>0</v>
      </c>
      <c r="G260" s="322">
        <v>0</v>
      </c>
      <c r="H260" s="323">
        <v>2</v>
      </c>
      <c r="I260" s="324">
        <v>4</v>
      </c>
      <c r="J260" s="41">
        <v>6</v>
      </c>
      <c r="K260" s="49">
        <v>4</v>
      </c>
      <c r="L260" s="42">
        <v>615</v>
      </c>
      <c r="M260" s="72"/>
      <c r="N260" s="508"/>
      <c r="O260" s="336">
        <f>SUMIF(beklenen!F:F,C260,beklenen!J:J)</f>
        <v>60</v>
      </c>
      <c r="P260" s="336">
        <f>SUMIF(Sayfa1!I:I,C260,Sayfa1!J:J)</f>
        <v>0</v>
      </c>
      <c r="Q260" s="336">
        <f>SUMIF(Sayfa1!L:L,C260,Sayfa1!M:M)</f>
        <v>26</v>
      </c>
      <c r="R260" s="425"/>
      <c r="S260" s="425"/>
      <c r="T260" s="425"/>
      <c r="U260" s="239"/>
    </row>
    <row r="261" spans="1:21" x14ac:dyDescent="0.35">
      <c r="A261" s="31" t="s">
        <v>43</v>
      </c>
      <c r="B261" s="247"/>
      <c r="C261" s="222">
        <v>643830</v>
      </c>
      <c r="D261" s="192" t="s">
        <v>2841</v>
      </c>
      <c r="E261" s="224" t="s">
        <v>3998</v>
      </c>
      <c r="F261" s="321">
        <v>0</v>
      </c>
      <c r="G261" s="322">
        <v>0</v>
      </c>
      <c r="H261" s="323">
        <v>4</v>
      </c>
      <c r="I261" s="324">
        <v>2</v>
      </c>
      <c r="J261" s="61">
        <v>6</v>
      </c>
      <c r="K261" s="72">
        <v>0</v>
      </c>
      <c r="L261" s="36">
        <v>1654</v>
      </c>
      <c r="M261" s="72"/>
      <c r="N261" s="508"/>
      <c r="O261" s="336">
        <f>SUMIF(beklenen!F:F,C261,beklenen!J:J)</f>
        <v>0</v>
      </c>
      <c r="P261" s="336">
        <f>SUMIF(Sayfa1!I:I,C261,Sayfa1!J:J)</f>
        <v>0</v>
      </c>
      <c r="Q261" s="336">
        <f>SUMIF(Sayfa1!L:L,C261,Sayfa1!M:M)</f>
        <v>0</v>
      </c>
      <c r="R261" s="425"/>
      <c r="S261" s="425"/>
      <c r="T261" s="425"/>
      <c r="U261" s="239"/>
    </row>
    <row r="262" spans="1:21" x14ac:dyDescent="0.35">
      <c r="A262" s="31" t="s">
        <v>555</v>
      </c>
      <c r="B262" s="247" t="s">
        <v>798</v>
      </c>
      <c r="C262" s="118" t="s">
        <v>823</v>
      </c>
      <c r="D262" s="216" t="s">
        <v>4365</v>
      </c>
      <c r="E262" s="120" t="s">
        <v>824</v>
      </c>
      <c r="F262" s="321">
        <v>0</v>
      </c>
      <c r="G262" s="322">
        <v>0</v>
      </c>
      <c r="H262" s="323">
        <v>2</v>
      </c>
      <c r="I262" s="324">
        <v>4</v>
      </c>
      <c r="J262" s="61">
        <v>6</v>
      </c>
      <c r="K262" s="34">
        <v>0</v>
      </c>
      <c r="L262" s="36">
        <v>1742</v>
      </c>
      <c r="M262" s="72"/>
      <c r="N262" s="508">
        <f>J262-K262</f>
        <v>6</v>
      </c>
      <c r="O262" s="336">
        <f>SUMIF(beklenen!F:F,C262,beklenen!J:J)</f>
        <v>0</v>
      </c>
      <c r="P262" s="336">
        <f>SUMIF(Sayfa1!I:I,C262,Sayfa1!J:J)</f>
        <v>0</v>
      </c>
      <c r="Q262" s="336">
        <f>SUMIF(Sayfa1!L:L,C262,Sayfa1!M:M)</f>
        <v>0</v>
      </c>
      <c r="R262" s="425"/>
      <c r="S262" s="425"/>
      <c r="T262" s="425"/>
      <c r="U262" s="239"/>
    </row>
    <row r="263" spans="1:21" x14ac:dyDescent="0.35">
      <c r="A263" s="31" t="s">
        <v>555</v>
      </c>
      <c r="B263" s="247" t="s">
        <v>430</v>
      </c>
      <c r="C263" s="118">
        <v>645840</v>
      </c>
      <c r="D263" s="195" t="s">
        <v>4365</v>
      </c>
      <c r="E263" s="120" t="s">
        <v>2842</v>
      </c>
      <c r="F263" s="321">
        <v>17</v>
      </c>
      <c r="G263" s="322">
        <v>0</v>
      </c>
      <c r="H263" s="323">
        <v>9</v>
      </c>
      <c r="I263" s="324">
        <v>6</v>
      </c>
      <c r="J263" s="61">
        <v>32</v>
      </c>
      <c r="K263" s="34">
        <v>0</v>
      </c>
      <c r="L263" s="36">
        <v>1632</v>
      </c>
      <c r="M263" s="72"/>
      <c r="N263" s="508"/>
      <c r="O263" s="336">
        <f>SUMIF(beklenen!F:F,C263,beklenen!J:J)</f>
        <v>0</v>
      </c>
      <c r="P263" s="336">
        <f>SUMIF(Sayfa1!I:I,C263,Sayfa1!J:J)</f>
        <v>0</v>
      </c>
      <c r="Q263" s="336">
        <f>SUMIF(Sayfa1!L:L,C263,Sayfa1!M:M)</f>
        <v>2</v>
      </c>
      <c r="R263" s="425"/>
      <c r="S263" s="425"/>
      <c r="T263" s="425"/>
      <c r="U263" s="239"/>
    </row>
    <row r="264" spans="1:21" x14ac:dyDescent="0.35">
      <c r="A264" s="441" t="s">
        <v>82</v>
      </c>
      <c r="B264" s="121"/>
      <c r="C264" s="50">
        <v>216153</v>
      </c>
      <c r="D264" s="540" t="s">
        <v>746</v>
      </c>
      <c r="E264" s="52" t="s">
        <v>747</v>
      </c>
      <c r="F264" s="321">
        <v>0</v>
      </c>
      <c r="G264" s="322">
        <v>0</v>
      </c>
      <c r="H264" s="323">
        <v>4</v>
      </c>
      <c r="I264" s="324">
        <v>0</v>
      </c>
      <c r="J264" s="41">
        <v>4</v>
      </c>
      <c r="K264" s="49">
        <v>0</v>
      </c>
      <c r="L264" s="42">
        <v>637</v>
      </c>
      <c r="M264" s="72"/>
      <c r="N264" s="508">
        <f t="shared" ref="N264:N271" si="15">J264-K264</f>
        <v>4</v>
      </c>
      <c r="O264" s="336">
        <f>SUMIF(beklenen!F:F,C264,beklenen!J:J)</f>
        <v>0</v>
      </c>
      <c r="P264" s="336">
        <f>SUMIF(Sayfa1!I:I,C264,Sayfa1!J:J)</f>
        <v>4</v>
      </c>
      <c r="Q264" s="336">
        <f>SUMIF(Sayfa1!L:L,C264,Sayfa1!M:M)</f>
        <v>0</v>
      </c>
      <c r="R264" s="425"/>
      <c r="S264" s="425"/>
      <c r="T264" s="425"/>
      <c r="U264" s="239"/>
    </row>
    <row r="265" spans="1:21" x14ac:dyDescent="0.35">
      <c r="A265" s="31" t="s">
        <v>82</v>
      </c>
      <c r="B265" s="121"/>
      <c r="C265" s="122">
        <v>216552</v>
      </c>
      <c r="D265" s="192" t="s">
        <v>751</v>
      </c>
      <c r="E265" s="120" t="s">
        <v>1254</v>
      </c>
      <c r="F265" s="321">
        <v>0</v>
      </c>
      <c r="G265" s="322">
        <v>0</v>
      </c>
      <c r="H265" s="323">
        <v>0</v>
      </c>
      <c r="I265" s="324">
        <v>4</v>
      </c>
      <c r="J265" s="61">
        <v>4</v>
      </c>
      <c r="K265" s="34">
        <v>0</v>
      </c>
      <c r="L265" s="36">
        <v>611</v>
      </c>
      <c r="M265" s="72"/>
      <c r="N265" s="508">
        <f t="shared" si="15"/>
        <v>4</v>
      </c>
      <c r="O265" s="336">
        <f>SUMIF(beklenen!F:F,C265,beklenen!J:J)</f>
        <v>0</v>
      </c>
      <c r="P265" s="336">
        <f>SUMIF(Sayfa1!I:I,C265,Sayfa1!J:J)</f>
        <v>0</v>
      </c>
      <c r="Q265" s="336">
        <f>SUMIF(Sayfa1!L:L,C265,Sayfa1!M:M)</f>
        <v>4</v>
      </c>
      <c r="R265" s="425"/>
      <c r="S265" s="425"/>
      <c r="T265" s="425"/>
      <c r="U265" s="239"/>
    </row>
    <row r="266" spans="1:21" x14ac:dyDescent="0.35">
      <c r="A266" s="31" t="s">
        <v>82</v>
      </c>
      <c r="B266" s="121"/>
      <c r="C266" s="122">
        <v>544072</v>
      </c>
      <c r="D266" s="459" t="s">
        <v>751</v>
      </c>
      <c r="E266" s="120" t="s">
        <v>462</v>
      </c>
      <c r="F266" s="321">
        <v>4</v>
      </c>
      <c r="G266" s="322">
        <v>0</v>
      </c>
      <c r="H266" s="323">
        <v>4</v>
      </c>
      <c r="I266" s="324">
        <v>4</v>
      </c>
      <c r="J266" s="61">
        <v>12</v>
      </c>
      <c r="K266" s="34">
        <v>0</v>
      </c>
      <c r="L266" s="36">
        <v>699</v>
      </c>
      <c r="M266" s="72"/>
      <c r="N266" s="508">
        <f t="shared" si="15"/>
        <v>12</v>
      </c>
      <c r="O266" s="336">
        <f>SUMIF(beklenen!F:F,C266,beklenen!J:J)</f>
        <v>0</v>
      </c>
      <c r="P266" s="336">
        <f>SUMIF(Sayfa1!I:I,C266,Sayfa1!J:J)</f>
        <v>8</v>
      </c>
      <c r="Q266" s="336">
        <f>SUMIF(Sayfa1!L:L,C266,Sayfa1!M:M)</f>
        <v>0</v>
      </c>
      <c r="R266" s="425"/>
      <c r="S266" s="425"/>
      <c r="T266" s="425"/>
      <c r="U266" s="239"/>
    </row>
    <row r="267" spans="1:21" x14ac:dyDescent="0.35">
      <c r="A267" s="31" t="s">
        <v>82</v>
      </c>
      <c r="B267" s="247" t="s">
        <v>430</v>
      </c>
      <c r="C267" s="146">
        <v>216940</v>
      </c>
      <c r="D267" s="555" t="s">
        <v>751</v>
      </c>
      <c r="E267" s="120" t="s">
        <v>1474</v>
      </c>
      <c r="F267" s="321">
        <v>0</v>
      </c>
      <c r="G267" s="322">
        <v>0</v>
      </c>
      <c r="H267" s="323">
        <v>4</v>
      </c>
      <c r="I267" s="324">
        <v>4</v>
      </c>
      <c r="J267" s="61">
        <v>8</v>
      </c>
      <c r="K267" s="34">
        <v>0</v>
      </c>
      <c r="L267" s="36">
        <v>603</v>
      </c>
      <c r="M267" s="72"/>
      <c r="N267" s="508">
        <f t="shared" si="15"/>
        <v>8</v>
      </c>
      <c r="O267" s="336">
        <f>SUMIF(beklenen!F:F,C267,beklenen!J:J)</f>
        <v>0</v>
      </c>
      <c r="P267" s="336">
        <f>SUMIF(Sayfa1!I:I,C267,Sayfa1!J:J)</f>
        <v>4</v>
      </c>
      <c r="Q267" s="336">
        <f>SUMIF(Sayfa1!L:L,C267,Sayfa1!M:M)</f>
        <v>0</v>
      </c>
      <c r="R267" s="425"/>
      <c r="S267" s="425"/>
      <c r="T267" s="425"/>
      <c r="U267" s="239"/>
    </row>
    <row r="268" spans="1:21" x14ac:dyDescent="0.35">
      <c r="A268" s="31" t="s">
        <v>82</v>
      </c>
      <c r="B268" s="247"/>
      <c r="C268" s="50">
        <v>215351</v>
      </c>
      <c r="D268" s="97" t="s">
        <v>744</v>
      </c>
      <c r="E268" s="245" t="s">
        <v>745</v>
      </c>
      <c r="F268" s="321">
        <v>0</v>
      </c>
      <c r="G268" s="322">
        <v>4</v>
      </c>
      <c r="H268" s="323">
        <v>0</v>
      </c>
      <c r="I268" s="324">
        <v>0</v>
      </c>
      <c r="J268" s="41">
        <v>4</v>
      </c>
      <c r="K268" s="49">
        <v>4</v>
      </c>
      <c r="L268" s="42">
        <v>660</v>
      </c>
      <c r="M268" s="72"/>
      <c r="N268" s="508">
        <f t="shared" si="15"/>
        <v>0</v>
      </c>
      <c r="O268" s="336">
        <f>SUMIF(beklenen!F:F,C268,beklenen!J:J)</f>
        <v>0</v>
      </c>
      <c r="P268" s="336">
        <f>SUMIF(Sayfa1!I:I,C268,Sayfa1!J:J)</f>
        <v>0</v>
      </c>
      <c r="Q268" s="336">
        <f>SUMIF(Sayfa1!L:L,C268,Sayfa1!M:M)</f>
        <v>4</v>
      </c>
      <c r="R268" s="425"/>
      <c r="S268" s="425"/>
      <c r="T268" s="425"/>
      <c r="U268" s="239"/>
    </row>
    <row r="269" spans="1:21" x14ac:dyDescent="0.35">
      <c r="A269" s="31" t="s">
        <v>82</v>
      </c>
      <c r="B269" s="247"/>
      <c r="C269" s="309">
        <v>216554</v>
      </c>
      <c r="D269" s="59" t="s">
        <v>744</v>
      </c>
      <c r="E269" s="245" t="s">
        <v>1976</v>
      </c>
      <c r="F269" s="321">
        <v>0</v>
      </c>
      <c r="G269" s="322">
        <v>0</v>
      </c>
      <c r="H269" s="323">
        <v>4</v>
      </c>
      <c r="I269" s="324">
        <v>2</v>
      </c>
      <c r="J269" s="41">
        <v>6</v>
      </c>
      <c r="K269" s="49">
        <v>0</v>
      </c>
      <c r="L269" s="42">
        <v>660</v>
      </c>
      <c r="M269" s="72"/>
      <c r="N269" s="508">
        <f t="shared" si="15"/>
        <v>6</v>
      </c>
      <c r="O269" s="336">
        <f>SUMIF(beklenen!F:F,C269,beklenen!J:J)</f>
        <v>0</v>
      </c>
      <c r="P269" s="336">
        <f>SUMIF(Sayfa1!I:I,C269,Sayfa1!J:J)</f>
        <v>0</v>
      </c>
      <c r="Q269" s="336">
        <f>SUMIF(Sayfa1!L:L,C269,Sayfa1!M:M)</f>
        <v>4</v>
      </c>
      <c r="R269" s="425"/>
      <c r="S269" s="425"/>
      <c r="T269" s="425"/>
      <c r="U269" s="239"/>
    </row>
    <row r="270" spans="1:21" x14ac:dyDescent="0.35">
      <c r="A270" s="31" t="s">
        <v>82</v>
      </c>
      <c r="B270" s="121"/>
      <c r="C270" s="118">
        <v>216557</v>
      </c>
      <c r="D270" s="191" t="s">
        <v>737</v>
      </c>
      <c r="E270" s="120" t="s">
        <v>1388</v>
      </c>
      <c r="F270" s="321">
        <v>0</v>
      </c>
      <c r="G270" s="322">
        <v>4</v>
      </c>
      <c r="H270" s="323">
        <v>2</v>
      </c>
      <c r="I270" s="324">
        <v>4</v>
      </c>
      <c r="J270" s="61">
        <v>10</v>
      </c>
      <c r="K270" s="72">
        <v>0</v>
      </c>
      <c r="L270" s="36">
        <v>692</v>
      </c>
      <c r="M270" s="72"/>
      <c r="N270" s="508">
        <f t="shared" si="15"/>
        <v>10</v>
      </c>
      <c r="O270" s="336">
        <f>SUMIF(beklenen!F:F,C270,beklenen!J:J)</f>
        <v>0</v>
      </c>
      <c r="P270" s="336">
        <f>SUMIF(Sayfa1!I:I,C270,Sayfa1!J:J)</f>
        <v>1</v>
      </c>
      <c r="Q270" s="336">
        <f>SUMIF(Sayfa1!L:L,C270,Sayfa1!M:M)</f>
        <v>14</v>
      </c>
      <c r="R270" s="425"/>
      <c r="S270" s="425"/>
      <c r="T270" s="425"/>
      <c r="U270" s="239"/>
    </row>
    <row r="271" spans="1:21" x14ac:dyDescent="0.35">
      <c r="A271" s="31" t="s">
        <v>82</v>
      </c>
      <c r="B271" s="121"/>
      <c r="C271" s="118">
        <v>544073</v>
      </c>
      <c r="D271" s="459" t="s">
        <v>737</v>
      </c>
      <c r="E271" s="120" t="s">
        <v>767</v>
      </c>
      <c r="F271" s="321">
        <v>0</v>
      </c>
      <c r="G271" s="322">
        <v>4</v>
      </c>
      <c r="H271" s="323">
        <v>8</v>
      </c>
      <c r="I271" s="324">
        <v>0</v>
      </c>
      <c r="J271" s="61">
        <v>12</v>
      </c>
      <c r="K271" s="72">
        <v>0</v>
      </c>
      <c r="L271" s="36">
        <v>846</v>
      </c>
      <c r="M271" s="72"/>
      <c r="N271" s="508">
        <f t="shared" si="15"/>
        <v>12</v>
      </c>
      <c r="O271" s="336">
        <f>SUMIF(beklenen!F:F,C271,beklenen!J:J)</f>
        <v>0</v>
      </c>
      <c r="P271" s="336">
        <f>SUMIF(Sayfa1!I:I,C271,Sayfa1!J:J)</f>
        <v>12</v>
      </c>
      <c r="Q271" s="336">
        <f>SUMIF(Sayfa1!L:L,C271,Sayfa1!M:M)</f>
        <v>0</v>
      </c>
      <c r="R271" s="425"/>
      <c r="S271" s="425"/>
      <c r="T271" s="425"/>
      <c r="U271" s="239"/>
    </row>
    <row r="272" spans="1:21" x14ac:dyDescent="0.35">
      <c r="A272" s="31" t="s">
        <v>82</v>
      </c>
      <c r="B272" s="247" t="s">
        <v>430</v>
      </c>
      <c r="C272" s="118">
        <v>216965</v>
      </c>
      <c r="D272" s="195" t="s">
        <v>737</v>
      </c>
      <c r="E272" s="120" t="s">
        <v>2846</v>
      </c>
      <c r="F272" s="321">
        <v>0</v>
      </c>
      <c r="G272" s="322">
        <v>0</v>
      </c>
      <c r="H272" s="323">
        <v>4</v>
      </c>
      <c r="I272" s="324">
        <v>4</v>
      </c>
      <c r="J272" s="61">
        <v>8</v>
      </c>
      <c r="K272" s="72">
        <v>0</v>
      </c>
      <c r="L272" s="36">
        <v>717</v>
      </c>
      <c r="M272" s="72"/>
      <c r="N272" s="508"/>
      <c r="O272" s="336">
        <f>SUMIF(beklenen!F:F,C272,beklenen!J:J)</f>
        <v>0</v>
      </c>
      <c r="P272" s="336">
        <f>SUMIF(Sayfa1!I:I,C272,Sayfa1!J:J)</f>
        <v>0</v>
      </c>
      <c r="Q272" s="336">
        <f>SUMIF(Sayfa1!L:L,C272,Sayfa1!M:M)</f>
        <v>0</v>
      </c>
      <c r="R272" s="425"/>
      <c r="S272" s="425"/>
      <c r="T272" s="425"/>
      <c r="U272" s="239"/>
    </row>
    <row r="273" spans="1:21" x14ac:dyDescent="0.35">
      <c r="A273" s="31" t="s">
        <v>82</v>
      </c>
      <c r="B273" s="247"/>
      <c r="C273" s="245">
        <v>216563</v>
      </c>
      <c r="D273" s="39" t="s">
        <v>83</v>
      </c>
      <c r="E273" s="245" t="s">
        <v>1255</v>
      </c>
      <c r="F273" s="321">
        <v>0</v>
      </c>
      <c r="G273" s="322">
        <v>0</v>
      </c>
      <c r="H273" s="323">
        <v>4</v>
      </c>
      <c r="I273" s="324">
        <v>2</v>
      </c>
      <c r="J273" s="41">
        <v>6</v>
      </c>
      <c r="K273" s="28">
        <v>0</v>
      </c>
      <c r="L273" s="42">
        <v>820</v>
      </c>
      <c r="M273" s="72"/>
      <c r="N273" s="508">
        <f>J273-K273</f>
        <v>6</v>
      </c>
      <c r="O273" s="336">
        <f>SUMIF(beklenen!F:F,C273,beklenen!J:J)</f>
        <v>0</v>
      </c>
      <c r="P273" s="336">
        <f>SUMIF(Sayfa1!I:I,C273,Sayfa1!J:J)</f>
        <v>0</v>
      </c>
      <c r="Q273" s="336">
        <f>SUMIF(Sayfa1!L:L,C273,Sayfa1!M:M)</f>
        <v>6</v>
      </c>
      <c r="R273" s="425"/>
      <c r="S273" s="425"/>
      <c r="T273" s="425"/>
      <c r="U273" s="239"/>
    </row>
    <row r="274" spans="1:21" x14ac:dyDescent="0.35">
      <c r="A274" s="31" t="s">
        <v>82</v>
      </c>
      <c r="B274" s="247"/>
      <c r="C274" s="146">
        <v>216553</v>
      </c>
      <c r="D274" s="106" t="s">
        <v>507</v>
      </c>
      <c r="E274" s="114" t="s">
        <v>1297</v>
      </c>
      <c r="F274" s="321">
        <v>0</v>
      </c>
      <c r="G274" s="322">
        <v>0</v>
      </c>
      <c r="H274" s="323">
        <v>0</v>
      </c>
      <c r="I274" s="324">
        <v>-2</v>
      </c>
      <c r="J274" s="61">
        <v>-2</v>
      </c>
      <c r="K274" s="34">
        <v>0</v>
      </c>
      <c r="L274" s="36">
        <v>653</v>
      </c>
      <c r="M274" s="72"/>
      <c r="N274" s="508">
        <f>J274-K274</f>
        <v>-2</v>
      </c>
      <c r="O274" s="336">
        <f>SUMIF(beklenen!F:F,C274,beklenen!J:J)</f>
        <v>6</v>
      </c>
      <c r="P274" s="336">
        <f>SUMIF(Sayfa1!I:I,C274,Sayfa1!J:J)</f>
        <v>0</v>
      </c>
      <c r="Q274" s="336">
        <f>SUMIF(Sayfa1!L:L,C274,Sayfa1!M:M)</f>
        <v>22</v>
      </c>
      <c r="R274" s="425"/>
      <c r="S274" s="425"/>
      <c r="T274" s="425"/>
      <c r="U274" s="239"/>
    </row>
    <row r="275" spans="1:21" x14ac:dyDescent="0.35">
      <c r="A275" s="31" t="s">
        <v>82</v>
      </c>
      <c r="B275" s="247"/>
      <c r="C275" s="146">
        <v>544120</v>
      </c>
      <c r="D275" s="106" t="s">
        <v>507</v>
      </c>
      <c r="E275" s="114" t="s">
        <v>2836</v>
      </c>
      <c r="F275" s="321">
        <v>0</v>
      </c>
      <c r="G275" s="322">
        <v>0</v>
      </c>
      <c r="H275" s="323">
        <v>6</v>
      </c>
      <c r="I275" s="324">
        <v>0</v>
      </c>
      <c r="J275" s="61">
        <v>6</v>
      </c>
      <c r="K275" s="34">
        <v>0</v>
      </c>
      <c r="L275" s="36">
        <v>797</v>
      </c>
      <c r="M275" s="72"/>
      <c r="N275" s="508"/>
      <c r="O275" s="336">
        <f>SUMIF(beklenen!F:F,C275,beklenen!J:J)</f>
        <v>0</v>
      </c>
      <c r="P275" s="336">
        <f>SUMIF(Sayfa1!I:I,C275,Sayfa1!J:J)</f>
        <v>0</v>
      </c>
      <c r="Q275" s="336">
        <f>SUMIF(Sayfa1!L:L,C275,Sayfa1!M:M)</f>
        <v>0</v>
      </c>
      <c r="R275" s="425"/>
      <c r="S275" s="425"/>
      <c r="T275" s="425"/>
      <c r="U275" s="239"/>
    </row>
    <row r="276" spans="1:21" x14ac:dyDescent="0.35">
      <c r="A276" s="31" t="s">
        <v>82</v>
      </c>
      <c r="B276" s="247"/>
      <c r="C276" s="66">
        <v>544379</v>
      </c>
      <c r="D276" s="534" t="s">
        <v>507</v>
      </c>
      <c r="E276" s="114" t="s">
        <v>768</v>
      </c>
      <c r="F276" s="321">
        <v>0</v>
      </c>
      <c r="G276" s="322">
        <v>0</v>
      </c>
      <c r="H276" s="323">
        <v>2</v>
      </c>
      <c r="I276" s="324">
        <v>0</v>
      </c>
      <c r="J276" s="61">
        <v>2</v>
      </c>
      <c r="K276" s="34">
        <v>0</v>
      </c>
      <c r="L276" s="36">
        <v>797</v>
      </c>
      <c r="M276" s="72"/>
      <c r="N276" s="508">
        <f t="shared" ref="N276:N301" si="16">J276-K276</f>
        <v>2</v>
      </c>
      <c r="O276" s="336">
        <f>SUMIF(beklenen!F:F,C276,beklenen!J:J)</f>
        <v>0</v>
      </c>
      <c r="P276" s="336">
        <f>SUMIF(Sayfa1!I:I,C276,Sayfa1!J:J)</f>
        <v>2</v>
      </c>
      <c r="Q276" s="336">
        <f>SUMIF(Sayfa1!L:L,C276,Sayfa1!M:M)</f>
        <v>0</v>
      </c>
      <c r="R276" s="425"/>
      <c r="S276" s="425"/>
      <c r="T276" s="425"/>
      <c r="U276" s="239"/>
    </row>
    <row r="277" spans="1:21" x14ac:dyDescent="0.35">
      <c r="A277" s="31" t="s">
        <v>82</v>
      </c>
      <c r="B277" s="247" t="s">
        <v>430</v>
      </c>
      <c r="C277" s="66">
        <v>216913</v>
      </c>
      <c r="D277" s="106" t="s">
        <v>507</v>
      </c>
      <c r="E277" s="114" t="s">
        <v>1765</v>
      </c>
      <c r="F277" s="321">
        <v>0</v>
      </c>
      <c r="G277" s="322">
        <v>0</v>
      </c>
      <c r="H277" s="323">
        <v>2</v>
      </c>
      <c r="I277" s="324">
        <v>0</v>
      </c>
      <c r="J277" s="61">
        <v>2</v>
      </c>
      <c r="K277" s="34">
        <v>0</v>
      </c>
      <c r="L277" s="36">
        <v>690</v>
      </c>
      <c r="M277" s="72"/>
      <c r="N277" s="508">
        <f t="shared" si="16"/>
        <v>2</v>
      </c>
      <c r="O277" s="336">
        <f>SUMIF(beklenen!F:F,C277,beklenen!J:J)</f>
        <v>6</v>
      </c>
      <c r="P277" s="336">
        <f>SUMIF(Sayfa1!I:I,C277,Sayfa1!J:J)</f>
        <v>0</v>
      </c>
      <c r="Q277" s="336">
        <f>SUMIF(Sayfa1!L:L,C277,Sayfa1!M:M)</f>
        <v>6</v>
      </c>
      <c r="R277" s="425"/>
      <c r="S277" s="425"/>
      <c r="T277" s="425"/>
      <c r="U277" s="239"/>
    </row>
    <row r="278" spans="1:21" x14ac:dyDescent="0.35">
      <c r="A278" s="31" t="s">
        <v>82</v>
      </c>
      <c r="B278" s="247" t="s">
        <v>1662</v>
      </c>
      <c r="C278" s="66" t="s">
        <v>2920</v>
      </c>
      <c r="D278" s="38" t="s">
        <v>507</v>
      </c>
      <c r="E278" s="114" t="s">
        <v>2922</v>
      </c>
      <c r="F278" s="321">
        <v>0</v>
      </c>
      <c r="G278" s="322">
        <v>0</v>
      </c>
      <c r="H278" s="323">
        <v>0</v>
      </c>
      <c r="I278" s="324">
        <v>1</v>
      </c>
      <c r="J278" s="61">
        <v>1</v>
      </c>
      <c r="K278" s="34">
        <v>0</v>
      </c>
      <c r="L278" s="36">
        <v>555</v>
      </c>
      <c r="M278" s="72"/>
      <c r="N278" s="508"/>
      <c r="O278" s="336">
        <f>SUMIF(beklenen!F:F,C278,beklenen!J:J)</f>
        <v>0</v>
      </c>
      <c r="P278" s="336">
        <f>SUMIF(Sayfa1!I:I,C278,Sayfa1!J:J)</f>
        <v>0</v>
      </c>
      <c r="Q278" s="336">
        <f>SUMIF(Sayfa1!L:L,C278,Sayfa1!M:M)</f>
        <v>0</v>
      </c>
      <c r="R278" s="425"/>
      <c r="S278" s="425"/>
      <c r="T278" s="425"/>
      <c r="U278" s="239"/>
    </row>
    <row r="279" spans="1:21" x14ac:dyDescent="0.35">
      <c r="A279" s="31" t="s">
        <v>82</v>
      </c>
      <c r="B279" s="247"/>
      <c r="C279" s="245">
        <v>216179</v>
      </c>
      <c r="D279" s="47" t="s">
        <v>84</v>
      </c>
      <c r="E279" s="245" t="s">
        <v>367</v>
      </c>
      <c r="F279" s="321">
        <v>0</v>
      </c>
      <c r="G279" s="322">
        <v>4</v>
      </c>
      <c r="H279" s="323">
        <v>2</v>
      </c>
      <c r="I279" s="324">
        <v>4</v>
      </c>
      <c r="J279" s="41">
        <v>10</v>
      </c>
      <c r="K279" s="49">
        <v>0</v>
      </c>
      <c r="L279" s="42">
        <v>613</v>
      </c>
      <c r="M279" s="72"/>
      <c r="N279" s="508">
        <f t="shared" si="16"/>
        <v>10</v>
      </c>
      <c r="O279" s="336">
        <f>SUMIF(beklenen!F:F,C279,beklenen!J:J)</f>
        <v>0</v>
      </c>
      <c r="P279" s="336">
        <f>SUMIF(Sayfa1!I:I,C279,Sayfa1!J:J)</f>
        <v>0</v>
      </c>
      <c r="Q279" s="336">
        <f>SUMIF(Sayfa1!L:L,C279,Sayfa1!M:M)</f>
        <v>82</v>
      </c>
      <c r="R279" s="425"/>
      <c r="S279" s="425"/>
      <c r="T279" s="425"/>
      <c r="U279" s="239"/>
    </row>
    <row r="280" spans="1:21" x14ac:dyDescent="0.35">
      <c r="A280" s="31" t="s">
        <v>82</v>
      </c>
      <c r="B280" s="247"/>
      <c r="C280" s="245">
        <v>216555</v>
      </c>
      <c r="D280" s="246" t="s">
        <v>84</v>
      </c>
      <c r="E280" s="245" t="s">
        <v>1192</v>
      </c>
      <c r="F280" s="321">
        <v>0</v>
      </c>
      <c r="G280" s="322">
        <v>0</v>
      </c>
      <c r="H280" s="323">
        <v>0</v>
      </c>
      <c r="I280" s="324">
        <v>0</v>
      </c>
      <c r="J280" s="41">
        <v>0</v>
      </c>
      <c r="K280" s="49">
        <v>0</v>
      </c>
      <c r="L280" s="42">
        <v>620</v>
      </c>
      <c r="M280" s="72"/>
      <c r="N280" s="508">
        <f t="shared" si="16"/>
        <v>0</v>
      </c>
      <c r="O280" s="336">
        <f>SUMIF(beklenen!F:F,C280,beklenen!J:J)</f>
        <v>12</v>
      </c>
      <c r="P280" s="336">
        <f>SUMIF(Sayfa1!I:I,C280,Sayfa1!J:J)</f>
        <v>0</v>
      </c>
      <c r="Q280" s="336">
        <f>SUMIF(Sayfa1!L:L,C280,Sayfa1!M:M)</f>
        <v>26</v>
      </c>
      <c r="R280" s="425"/>
      <c r="S280" s="425"/>
      <c r="T280" s="425"/>
      <c r="U280" s="239"/>
    </row>
    <row r="281" spans="1:21" x14ac:dyDescent="0.35">
      <c r="A281" s="31" t="s">
        <v>82</v>
      </c>
      <c r="B281" s="247"/>
      <c r="C281" s="39">
        <v>544074</v>
      </c>
      <c r="D281" s="43" t="s">
        <v>84</v>
      </c>
      <c r="E281" s="245" t="s">
        <v>479</v>
      </c>
      <c r="F281" s="321">
        <v>0</v>
      </c>
      <c r="G281" s="322">
        <v>0</v>
      </c>
      <c r="H281" s="323">
        <v>1</v>
      </c>
      <c r="I281" s="324">
        <v>0</v>
      </c>
      <c r="J281" s="41">
        <v>1</v>
      </c>
      <c r="K281" s="49">
        <v>0</v>
      </c>
      <c r="L281" s="42">
        <v>698</v>
      </c>
      <c r="M281" s="72"/>
      <c r="N281" s="508"/>
      <c r="O281" s="336">
        <f>SUMIF(beklenen!F:F,C281,beklenen!J:J)</f>
        <v>0</v>
      </c>
      <c r="P281" s="336">
        <f>SUMIF(Sayfa1!I:I,C281,Sayfa1!J:J)</f>
        <v>1</v>
      </c>
      <c r="Q281" s="336">
        <f>SUMIF(Sayfa1!L:L,C281,Sayfa1!M:M)</f>
        <v>6</v>
      </c>
      <c r="R281" s="425"/>
      <c r="S281" s="425"/>
      <c r="T281" s="425"/>
      <c r="U281" s="239"/>
    </row>
    <row r="282" spans="1:21" x14ac:dyDescent="0.35">
      <c r="A282" s="31" t="s">
        <v>82</v>
      </c>
      <c r="B282" s="247"/>
      <c r="C282" s="245">
        <v>616012</v>
      </c>
      <c r="D282" s="246" t="s">
        <v>84</v>
      </c>
      <c r="E282" s="245" t="s">
        <v>2008</v>
      </c>
      <c r="F282" s="321">
        <v>0</v>
      </c>
      <c r="G282" s="322">
        <v>0</v>
      </c>
      <c r="H282" s="323">
        <v>4</v>
      </c>
      <c r="I282" s="324">
        <v>0</v>
      </c>
      <c r="J282" s="41">
        <v>4</v>
      </c>
      <c r="K282" s="49">
        <v>0</v>
      </c>
      <c r="L282" s="42">
        <v>698</v>
      </c>
      <c r="M282" s="72"/>
      <c r="N282" s="508">
        <f t="shared" si="16"/>
        <v>4</v>
      </c>
      <c r="O282" s="336">
        <f>SUMIF(beklenen!F:F,C282,beklenen!J:J)</f>
        <v>0</v>
      </c>
      <c r="P282" s="336">
        <f>SUMIF(Sayfa1!I:I,C282,Sayfa1!J:J)</f>
        <v>0</v>
      </c>
      <c r="Q282" s="336">
        <f>SUMIF(Sayfa1!L:L,C282,Sayfa1!M:M)</f>
        <v>0</v>
      </c>
      <c r="R282" s="425"/>
      <c r="S282" s="425"/>
      <c r="T282" s="425"/>
      <c r="U282" s="239"/>
    </row>
    <row r="283" spans="1:21" x14ac:dyDescent="0.35">
      <c r="A283" s="31" t="s">
        <v>82</v>
      </c>
      <c r="B283" s="247"/>
      <c r="C283" s="245">
        <v>516002</v>
      </c>
      <c r="D283" s="246" t="s">
        <v>84</v>
      </c>
      <c r="E283" s="245" t="s">
        <v>3707</v>
      </c>
      <c r="F283" s="321">
        <v>0</v>
      </c>
      <c r="G283" s="322">
        <v>0</v>
      </c>
      <c r="H283" s="323">
        <v>0</v>
      </c>
      <c r="I283" s="324">
        <v>4</v>
      </c>
      <c r="J283" s="29">
        <v>4</v>
      </c>
      <c r="K283" s="28">
        <v>0</v>
      </c>
      <c r="L283" s="42">
        <v>753</v>
      </c>
      <c r="M283" s="72"/>
      <c r="N283" s="508">
        <f>J283-K283</f>
        <v>4</v>
      </c>
      <c r="O283" s="336">
        <f>SUMIF(beklenen!F:F,C283,beklenen!J:J)</f>
        <v>0</v>
      </c>
      <c r="P283" s="336">
        <f>SUMIF(Sayfa1!I:I,C283,Sayfa1!J:J)</f>
        <v>0</v>
      </c>
      <c r="Q283" s="336">
        <f>SUMIF(Sayfa1!L:L,C283,Sayfa1!M:M)</f>
        <v>0</v>
      </c>
      <c r="R283" s="425"/>
      <c r="S283" s="425"/>
      <c r="T283" s="425"/>
      <c r="U283" s="239"/>
    </row>
    <row r="284" spans="1:21" x14ac:dyDescent="0.35">
      <c r="A284" s="31" t="s">
        <v>82</v>
      </c>
      <c r="B284" s="247" t="s">
        <v>1266</v>
      </c>
      <c r="C284" s="245">
        <v>313515</v>
      </c>
      <c r="D284" s="246" t="s">
        <v>84</v>
      </c>
      <c r="E284" s="245" t="s">
        <v>3270</v>
      </c>
      <c r="F284" s="321">
        <v>0</v>
      </c>
      <c r="G284" s="322">
        <v>0</v>
      </c>
      <c r="H284" s="323">
        <v>2</v>
      </c>
      <c r="I284" s="324">
        <v>0</v>
      </c>
      <c r="J284" s="41">
        <v>2</v>
      </c>
      <c r="K284" s="49">
        <v>0</v>
      </c>
      <c r="L284" s="42">
        <v>485</v>
      </c>
      <c r="M284" s="72"/>
      <c r="N284" s="508">
        <f t="shared" si="16"/>
        <v>2</v>
      </c>
      <c r="O284" s="336">
        <f>SUMIF(beklenen!F:F,C284,beklenen!J:J)</f>
        <v>0</v>
      </c>
      <c r="P284" s="336">
        <f>SUMIF(Sayfa1!I:I,C284,Sayfa1!J:J)</f>
        <v>0</v>
      </c>
      <c r="Q284" s="336">
        <f>SUMIF(Sayfa1!L:L,C284,Sayfa1!M:M)</f>
        <v>0</v>
      </c>
      <c r="R284" s="425"/>
      <c r="S284" s="425"/>
      <c r="T284" s="425"/>
      <c r="U284" s="239"/>
    </row>
    <row r="285" spans="1:21" x14ac:dyDescent="0.35">
      <c r="A285" s="31" t="s">
        <v>82</v>
      </c>
      <c r="B285" s="247" t="s">
        <v>430</v>
      </c>
      <c r="C285" s="39">
        <v>216950</v>
      </c>
      <c r="D285" s="246" t="s">
        <v>84</v>
      </c>
      <c r="E285" s="245" t="s">
        <v>534</v>
      </c>
      <c r="F285" s="321">
        <v>8</v>
      </c>
      <c r="G285" s="322">
        <v>4</v>
      </c>
      <c r="H285" s="323">
        <v>15</v>
      </c>
      <c r="I285" s="324">
        <v>6</v>
      </c>
      <c r="J285" s="41">
        <v>33</v>
      </c>
      <c r="K285" s="49">
        <v>4</v>
      </c>
      <c r="L285" s="42">
        <v>620</v>
      </c>
      <c r="M285" s="72"/>
      <c r="N285" s="508"/>
      <c r="O285" s="336">
        <f>SUMIF(beklenen!F:F,C285,beklenen!J:J)</f>
        <v>65</v>
      </c>
      <c r="P285" s="336">
        <f>SUMIF(Sayfa1!I:I,C285,Sayfa1!J:J)</f>
        <v>0</v>
      </c>
      <c r="Q285" s="336">
        <f>SUMIF(Sayfa1!L:L,C285,Sayfa1!M:M)</f>
        <v>102</v>
      </c>
      <c r="R285" s="425"/>
      <c r="S285" s="425"/>
      <c r="T285" s="425"/>
      <c r="U285" s="239"/>
    </row>
    <row r="286" spans="1:21" x14ac:dyDescent="0.35">
      <c r="A286" s="31" t="s">
        <v>82</v>
      </c>
      <c r="B286" s="247"/>
      <c r="C286" s="66">
        <v>216161</v>
      </c>
      <c r="D286" s="109" t="s">
        <v>86</v>
      </c>
      <c r="E286" s="37" t="s">
        <v>463</v>
      </c>
      <c r="F286" s="321">
        <v>0</v>
      </c>
      <c r="G286" s="322">
        <v>0</v>
      </c>
      <c r="H286" s="323">
        <v>4</v>
      </c>
      <c r="I286" s="324">
        <v>8</v>
      </c>
      <c r="J286" s="61">
        <v>12</v>
      </c>
      <c r="K286" s="34">
        <v>0</v>
      </c>
      <c r="L286" s="153">
        <v>629</v>
      </c>
      <c r="M286" s="72"/>
      <c r="N286" s="508">
        <f t="shared" si="16"/>
        <v>12</v>
      </c>
      <c r="O286" s="336">
        <f>SUMIF(beklenen!F:F,C286,beklenen!J:J)</f>
        <v>0</v>
      </c>
      <c r="P286" s="336">
        <f>SUMIF(Sayfa1!I:I,C286,Sayfa1!J:J)</f>
        <v>0</v>
      </c>
      <c r="Q286" s="336">
        <f>SUMIF(Sayfa1!L:L,C286,Sayfa1!M:M)</f>
        <v>12</v>
      </c>
      <c r="R286" s="425"/>
      <c r="S286" s="425"/>
      <c r="T286" s="425"/>
      <c r="U286" s="239"/>
    </row>
    <row r="287" spans="1:21" x14ac:dyDescent="0.35">
      <c r="A287" s="31" t="s">
        <v>82</v>
      </c>
      <c r="B287" s="247"/>
      <c r="C287" s="69">
        <v>544076</v>
      </c>
      <c r="D287" s="537" t="s">
        <v>86</v>
      </c>
      <c r="E287" s="37" t="s">
        <v>483</v>
      </c>
      <c r="F287" s="321">
        <v>0</v>
      </c>
      <c r="G287" s="322">
        <v>0</v>
      </c>
      <c r="H287" s="323">
        <v>8</v>
      </c>
      <c r="I287" s="324">
        <v>0</v>
      </c>
      <c r="J287" s="61">
        <v>8</v>
      </c>
      <c r="K287" s="34">
        <v>0</v>
      </c>
      <c r="L287" s="36">
        <v>802</v>
      </c>
      <c r="M287" s="72"/>
      <c r="N287" s="508">
        <f t="shared" si="16"/>
        <v>8</v>
      </c>
      <c r="O287" s="336">
        <f>SUMIF(beklenen!F:F,C287,beklenen!J:J)</f>
        <v>0</v>
      </c>
      <c r="P287" s="336">
        <f>SUMIF(Sayfa1!I:I,C287,Sayfa1!J:J)</f>
        <v>6</v>
      </c>
      <c r="Q287" s="336">
        <f>SUMIF(Sayfa1!L:L,C287,Sayfa1!M:M)</f>
        <v>0</v>
      </c>
      <c r="R287" s="425"/>
      <c r="S287" s="425"/>
      <c r="T287" s="425"/>
      <c r="U287" s="239"/>
    </row>
    <row r="288" spans="1:21" x14ac:dyDescent="0.35">
      <c r="A288" s="31" t="s">
        <v>82</v>
      </c>
      <c r="B288" s="247" t="s">
        <v>430</v>
      </c>
      <c r="C288" s="66">
        <v>216915</v>
      </c>
      <c r="D288" s="556" t="s">
        <v>86</v>
      </c>
      <c r="E288" s="37" t="s">
        <v>1494</v>
      </c>
      <c r="F288" s="321">
        <v>4</v>
      </c>
      <c r="G288" s="322">
        <v>4</v>
      </c>
      <c r="H288" s="323">
        <v>17</v>
      </c>
      <c r="I288" s="324">
        <v>4</v>
      </c>
      <c r="J288" s="61">
        <v>29</v>
      </c>
      <c r="K288" s="34">
        <v>0</v>
      </c>
      <c r="L288" s="36">
        <v>747</v>
      </c>
      <c r="M288" s="72"/>
      <c r="N288" s="508">
        <f t="shared" si="16"/>
        <v>29</v>
      </c>
      <c r="O288" s="336">
        <f>SUMIF(beklenen!F:F,C288,beklenen!J:J)</f>
        <v>0</v>
      </c>
      <c r="P288" s="336">
        <f>SUMIF(Sayfa1!I:I,C288,Sayfa1!J:J)</f>
        <v>29</v>
      </c>
      <c r="Q288" s="336">
        <f>SUMIF(Sayfa1!L:L,C288,Sayfa1!M:M)</f>
        <v>4</v>
      </c>
      <c r="R288" s="425"/>
      <c r="S288" s="425"/>
      <c r="T288" s="425"/>
      <c r="U288" s="239"/>
    </row>
    <row r="289" spans="1:21" x14ac:dyDescent="0.35">
      <c r="A289" s="31" t="s">
        <v>82</v>
      </c>
      <c r="B289" s="247"/>
      <c r="C289" s="245">
        <v>216176</v>
      </c>
      <c r="D289" s="246" t="s">
        <v>87</v>
      </c>
      <c r="E289" s="245" t="s">
        <v>364</v>
      </c>
      <c r="F289" s="321">
        <v>0</v>
      </c>
      <c r="G289" s="322">
        <v>0</v>
      </c>
      <c r="H289" s="323">
        <v>0</v>
      </c>
      <c r="I289" s="324">
        <v>0</v>
      </c>
      <c r="J289" s="41">
        <v>0</v>
      </c>
      <c r="K289" s="49">
        <v>0</v>
      </c>
      <c r="L289" s="42">
        <v>679</v>
      </c>
      <c r="M289" s="72"/>
      <c r="N289" s="508">
        <f t="shared" si="16"/>
        <v>0</v>
      </c>
      <c r="O289" s="336">
        <f>SUMIF(beklenen!F:F,C289,beklenen!J:J)</f>
        <v>0</v>
      </c>
      <c r="P289" s="336">
        <f>SUMIF(Sayfa1!I:I,C289,Sayfa1!J:J)</f>
        <v>0</v>
      </c>
      <c r="Q289" s="336">
        <f>SUMIF(Sayfa1!L:L,C289,Sayfa1!M:M)</f>
        <v>4</v>
      </c>
      <c r="R289" s="425"/>
      <c r="S289" s="425"/>
      <c r="T289" s="425"/>
      <c r="U289" s="239"/>
    </row>
    <row r="290" spans="1:21" x14ac:dyDescent="0.35">
      <c r="A290" s="31" t="s">
        <v>82</v>
      </c>
      <c r="B290" s="247"/>
      <c r="C290" s="245">
        <v>216558</v>
      </c>
      <c r="D290" s="43" t="s">
        <v>87</v>
      </c>
      <c r="E290" s="245" t="s">
        <v>1298</v>
      </c>
      <c r="F290" s="321">
        <v>0</v>
      </c>
      <c r="G290" s="322">
        <v>0</v>
      </c>
      <c r="H290" s="323">
        <v>0</v>
      </c>
      <c r="I290" s="324">
        <v>4</v>
      </c>
      <c r="J290" s="41">
        <v>4</v>
      </c>
      <c r="K290" s="49">
        <v>0</v>
      </c>
      <c r="L290" s="42">
        <v>679</v>
      </c>
      <c r="M290" s="72"/>
      <c r="N290" s="508">
        <f t="shared" si="16"/>
        <v>4</v>
      </c>
      <c r="O290" s="336">
        <f>SUMIF(beklenen!F:F,C290,beklenen!J:J)</f>
        <v>4</v>
      </c>
      <c r="P290" s="336">
        <f>SUMIF(Sayfa1!I:I,C290,Sayfa1!J:J)</f>
        <v>0</v>
      </c>
      <c r="Q290" s="336">
        <f>SUMIF(Sayfa1!L:L,C290,Sayfa1!M:M)</f>
        <v>8</v>
      </c>
      <c r="R290" s="425"/>
      <c r="S290" s="425"/>
      <c r="T290" s="425"/>
      <c r="U290" s="239"/>
    </row>
    <row r="291" spans="1:21" s="238" customFormat="1" x14ac:dyDescent="0.35">
      <c r="A291" s="31" t="s">
        <v>82</v>
      </c>
      <c r="B291" s="247" t="s">
        <v>808</v>
      </c>
      <c r="C291" s="245">
        <v>216955</v>
      </c>
      <c r="D291" s="59" t="s">
        <v>87</v>
      </c>
      <c r="E291" s="245" t="s">
        <v>816</v>
      </c>
      <c r="F291" s="321">
        <v>0</v>
      </c>
      <c r="G291" s="322">
        <v>0</v>
      </c>
      <c r="H291" s="323">
        <v>8</v>
      </c>
      <c r="I291" s="324">
        <v>4</v>
      </c>
      <c r="J291" s="41">
        <v>12</v>
      </c>
      <c r="K291" s="49">
        <v>0</v>
      </c>
      <c r="L291" s="42">
        <v>783</v>
      </c>
      <c r="M291" s="72"/>
      <c r="N291" s="508">
        <f t="shared" si="16"/>
        <v>12</v>
      </c>
      <c r="O291" s="336">
        <f>SUMIF(beklenen!F:F,C291,beklenen!J:J)</f>
        <v>0</v>
      </c>
      <c r="P291" s="336">
        <f>SUMIF(Sayfa1!I:I,C291,Sayfa1!J:J)</f>
        <v>0</v>
      </c>
      <c r="Q291" s="336">
        <f>SUMIF(Sayfa1!L:L,C291,Sayfa1!M:M)</f>
        <v>12</v>
      </c>
      <c r="R291" s="425"/>
      <c r="S291" s="425"/>
      <c r="T291" s="427"/>
      <c r="U291" s="390"/>
    </row>
    <row r="292" spans="1:21" s="238" customFormat="1" x14ac:dyDescent="0.35">
      <c r="A292" s="31" t="s">
        <v>82</v>
      </c>
      <c r="B292" s="125"/>
      <c r="C292" s="90">
        <v>216560</v>
      </c>
      <c r="D292" s="142" t="s">
        <v>88</v>
      </c>
      <c r="E292" s="60" t="s">
        <v>1285</v>
      </c>
      <c r="F292" s="321">
        <v>0</v>
      </c>
      <c r="G292" s="322">
        <v>0</v>
      </c>
      <c r="H292" s="323">
        <v>1</v>
      </c>
      <c r="I292" s="324">
        <v>12</v>
      </c>
      <c r="J292" s="61">
        <v>13</v>
      </c>
      <c r="K292" s="72">
        <v>0</v>
      </c>
      <c r="L292" s="36">
        <v>781</v>
      </c>
      <c r="M292" s="72"/>
      <c r="N292" s="508">
        <f t="shared" si="16"/>
        <v>13</v>
      </c>
      <c r="O292" s="336">
        <f>SUMIF(beklenen!F:F,C292,beklenen!J:J)</f>
        <v>10</v>
      </c>
      <c r="P292" s="336">
        <f>SUMIF(Sayfa1!I:I,C292,Sayfa1!J:J)</f>
        <v>0</v>
      </c>
      <c r="Q292" s="336">
        <f>SUMIF(Sayfa1!L:L,C292,Sayfa1!M:M)</f>
        <v>76</v>
      </c>
      <c r="R292" s="425"/>
      <c r="S292" s="425"/>
      <c r="T292" s="425"/>
      <c r="U292" s="390"/>
    </row>
    <row r="293" spans="1:21" s="238" customFormat="1" x14ac:dyDescent="0.35">
      <c r="A293" s="98" t="s">
        <v>82</v>
      </c>
      <c r="B293" s="125"/>
      <c r="C293" s="139">
        <v>216173</v>
      </c>
      <c r="D293" s="142" t="s">
        <v>88</v>
      </c>
      <c r="E293" s="60" t="s">
        <v>548</v>
      </c>
      <c r="F293" s="321">
        <v>0</v>
      </c>
      <c r="G293" s="322">
        <v>0</v>
      </c>
      <c r="H293" s="323">
        <v>0</v>
      </c>
      <c r="I293" s="324">
        <v>0</v>
      </c>
      <c r="J293" s="61">
        <v>0</v>
      </c>
      <c r="K293" s="72">
        <v>0</v>
      </c>
      <c r="L293" s="36">
        <v>781</v>
      </c>
      <c r="M293" s="72"/>
      <c r="N293" s="508">
        <f t="shared" si="16"/>
        <v>0</v>
      </c>
      <c r="O293" s="336">
        <f>SUMIF(beklenen!F:F,C293,beklenen!J:J)</f>
        <v>8</v>
      </c>
      <c r="P293" s="336">
        <f>SUMIF(Sayfa1!I:I,C293,Sayfa1!J:J)</f>
        <v>0</v>
      </c>
      <c r="Q293" s="336">
        <f>SUMIF(Sayfa1!L:L,C293,Sayfa1!M:M)</f>
        <v>16</v>
      </c>
      <c r="R293" s="425"/>
      <c r="S293" s="425"/>
      <c r="T293" s="427"/>
      <c r="U293" s="390"/>
    </row>
    <row r="294" spans="1:21" x14ac:dyDescent="0.35">
      <c r="A294" s="31" t="s">
        <v>82</v>
      </c>
      <c r="B294" s="125"/>
      <c r="C294" s="185">
        <v>544347</v>
      </c>
      <c r="D294" s="142" t="s">
        <v>88</v>
      </c>
      <c r="E294" s="60" t="s">
        <v>1456</v>
      </c>
      <c r="F294" s="321">
        <v>0</v>
      </c>
      <c r="G294" s="322">
        <v>0</v>
      </c>
      <c r="H294" s="323">
        <v>1</v>
      </c>
      <c r="I294" s="324">
        <v>0</v>
      </c>
      <c r="J294" s="61">
        <v>1</v>
      </c>
      <c r="K294" s="72">
        <v>0</v>
      </c>
      <c r="L294" s="36">
        <v>927</v>
      </c>
      <c r="M294" s="72"/>
      <c r="N294" s="508">
        <f t="shared" si="16"/>
        <v>1</v>
      </c>
      <c r="O294" s="336">
        <f>SUMIF(beklenen!F:F,C294,beklenen!J:J)</f>
        <v>0</v>
      </c>
      <c r="P294" s="336">
        <f>SUMIF(Sayfa1!I:I,C294,Sayfa1!J:J)</f>
        <v>1</v>
      </c>
      <c r="Q294" s="336">
        <f>SUMIF(Sayfa1!L:L,C294,Sayfa1!M:M)</f>
        <v>0</v>
      </c>
      <c r="R294" s="425"/>
      <c r="S294" s="425"/>
      <c r="T294" s="425"/>
      <c r="U294" s="239"/>
    </row>
    <row r="295" spans="1:21" x14ac:dyDescent="0.35">
      <c r="A295" s="31" t="s">
        <v>82</v>
      </c>
      <c r="B295" s="125"/>
      <c r="C295" s="139">
        <v>544228</v>
      </c>
      <c r="D295" s="142" t="s">
        <v>88</v>
      </c>
      <c r="E295" s="60" t="s">
        <v>1903</v>
      </c>
      <c r="F295" s="321">
        <v>0</v>
      </c>
      <c r="G295" s="322">
        <v>0</v>
      </c>
      <c r="H295" s="323">
        <v>0</v>
      </c>
      <c r="I295" s="324">
        <v>0</v>
      </c>
      <c r="J295" s="61">
        <v>0</v>
      </c>
      <c r="K295" s="72">
        <v>0</v>
      </c>
      <c r="L295" s="36">
        <v>927</v>
      </c>
      <c r="M295" s="72"/>
      <c r="N295" s="508">
        <f>J295-K295</f>
        <v>0</v>
      </c>
      <c r="O295" s="336">
        <f>SUMIF(beklenen!F:F,C295,beklenen!J:J)</f>
        <v>0</v>
      </c>
      <c r="P295" s="336">
        <f>SUMIF(Sayfa1!I:I,C295,Sayfa1!J:J)</f>
        <v>0</v>
      </c>
      <c r="Q295" s="336">
        <f>SUMIF(Sayfa1!L:L,C295,Sayfa1!M:M)</f>
        <v>0</v>
      </c>
      <c r="R295" s="425"/>
      <c r="S295" s="425"/>
      <c r="T295" s="425"/>
      <c r="U295" s="239"/>
    </row>
    <row r="296" spans="1:21" x14ac:dyDescent="0.35">
      <c r="A296" s="31" t="s">
        <v>82</v>
      </c>
      <c r="B296" s="125"/>
      <c r="C296" s="139">
        <v>544078</v>
      </c>
      <c r="D296" s="460" t="s">
        <v>88</v>
      </c>
      <c r="E296" s="60" t="s">
        <v>752</v>
      </c>
      <c r="F296" s="321">
        <v>0</v>
      </c>
      <c r="G296" s="322">
        <v>0</v>
      </c>
      <c r="H296" s="323">
        <v>4</v>
      </c>
      <c r="I296" s="324">
        <v>4</v>
      </c>
      <c r="J296" s="61">
        <v>8</v>
      </c>
      <c r="K296" s="72">
        <v>0</v>
      </c>
      <c r="L296" s="36">
        <v>927</v>
      </c>
      <c r="M296" s="72"/>
      <c r="N296" s="508">
        <f t="shared" si="16"/>
        <v>8</v>
      </c>
      <c r="O296" s="336">
        <f>SUMIF(beklenen!F:F,C296,beklenen!J:J)</f>
        <v>0</v>
      </c>
      <c r="P296" s="336">
        <f>SUMIF(Sayfa1!I:I,C296,Sayfa1!J:J)</f>
        <v>8</v>
      </c>
      <c r="Q296" s="336">
        <f>SUMIF(Sayfa1!L:L,C296,Sayfa1!M:M)</f>
        <v>4</v>
      </c>
      <c r="R296" s="425"/>
      <c r="S296" s="425"/>
      <c r="T296" s="425"/>
      <c r="U296" s="239"/>
    </row>
    <row r="297" spans="1:21" x14ac:dyDescent="0.35">
      <c r="A297" s="31" t="s">
        <v>82</v>
      </c>
      <c r="B297" s="247" t="s">
        <v>430</v>
      </c>
      <c r="C297" s="32">
        <v>216985</v>
      </c>
      <c r="D297" s="106" t="s">
        <v>88</v>
      </c>
      <c r="E297" s="37" t="s">
        <v>501</v>
      </c>
      <c r="F297" s="321">
        <v>0</v>
      </c>
      <c r="G297" s="322">
        <v>0</v>
      </c>
      <c r="H297" s="323">
        <v>2</v>
      </c>
      <c r="I297" s="324">
        <v>0</v>
      </c>
      <c r="J297" s="316">
        <v>2</v>
      </c>
      <c r="K297" s="72">
        <v>0</v>
      </c>
      <c r="L297" s="36">
        <v>791</v>
      </c>
      <c r="M297" s="72"/>
      <c r="N297" s="508">
        <f>J297-K297</f>
        <v>2</v>
      </c>
      <c r="O297" s="336">
        <f>SUMIF(beklenen!F:F,C297,beklenen!J:J)</f>
        <v>66</v>
      </c>
      <c r="P297" s="336">
        <f>SUMIF(Sayfa1!I:I,C297,Sayfa1!J:J)</f>
        <v>0</v>
      </c>
      <c r="Q297" s="336">
        <f>SUMIF(Sayfa1!L:L,C297,Sayfa1!M:M)</f>
        <v>83</v>
      </c>
      <c r="R297" s="425"/>
      <c r="S297" s="425"/>
      <c r="T297" s="425"/>
      <c r="U297" s="239"/>
    </row>
    <row r="298" spans="1:21" x14ac:dyDescent="0.35">
      <c r="A298" s="31" t="s">
        <v>82</v>
      </c>
      <c r="B298" s="247" t="s">
        <v>430</v>
      </c>
      <c r="C298" s="139">
        <v>545825</v>
      </c>
      <c r="D298" s="529" t="s">
        <v>88</v>
      </c>
      <c r="E298" s="60" t="s">
        <v>506</v>
      </c>
      <c r="F298" s="321">
        <v>0</v>
      </c>
      <c r="G298" s="322">
        <v>0</v>
      </c>
      <c r="H298" s="323">
        <v>4</v>
      </c>
      <c r="I298" s="324">
        <v>4</v>
      </c>
      <c r="J298" s="61">
        <v>8</v>
      </c>
      <c r="K298" s="72">
        <v>0</v>
      </c>
      <c r="L298" s="36">
        <v>944</v>
      </c>
      <c r="M298" s="72"/>
      <c r="N298" s="508">
        <f t="shared" si="16"/>
        <v>8</v>
      </c>
      <c r="O298" s="336">
        <f>SUMIF(beklenen!F:F,C298,beklenen!J:J)</f>
        <v>0</v>
      </c>
      <c r="P298" s="336">
        <f>SUMIF(Sayfa1!I:I,C298,Sayfa1!J:J)</f>
        <v>8</v>
      </c>
      <c r="Q298" s="336">
        <f>SUMIF(Sayfa1!L:L,C298,Sayfa1!M:M)</f>
        <v>4</v>
      </c>
      <c r="R298" s="425"/>
      <c r="S298" s="425"/>
      <c r="T298" s="425"/>
      <c r="U298" s="239"/>
    </row>
    <row r="299" spans="1:21" x14ac:dyDescent="0.35">
      <c r="A299" s="31" t="s">
        <v>82</v>
      </c>
      <c r="B299" s="247" t="s">
        <v>430</v>
      </c>
      <c r="C299" s="90">
        <v>612625</v>
      </c>
      <c r="D299" s="228" t="s">
        <v>88</v>
      </c>
      <c r="E299" s="60" t="s">
        <v>4486</v>
      </c>
      <c r="F299" s="321">
        <v>0</v>
      </c>
      <c r="G299" s="322">
        <v>0</v>
      </c>
      <c r="H299" s="323">
        <v>0</v>
      </c>
      <c r="I299" s="324">
        <v>0</v>
      </c>
      <c r="J299" s="61">
        <v>0</v>
      </c>
      <c r="K299" s="72">
        <v>0</v>
      </c>
      <c r="L299" s="36">
        <v>950</v>
      </c>
      <c r="M299" s="72"/>
      <c r="N299" s="508"/>
      <c r="O299" s="336">
        <f>SUMIF(beklenen!F:F,C299,beklenen!J:J)</f>
        <v>8</v>
      </c>
      <c r="P299" s="336">
        <f>SUMIF(Sayfa1!I:I,C299,Sayfa1!J:J)</f>
        <v>0</v>
      </c>
      <c r="Q299" s="336">
        <f>SUMIF(Sayfa1!L:L,C299,Sayfa1!M:M)</f>
        <v>0</v>
      </c>
      <c r="R299" s="425"/>
      <c r="S299" s="425"/>
      <c r="T299" s="425"/>
      <c r="U299" s="239"/>
    </row>
    <row r="300" spans="1:21" x14ac:dyDescent="0.35">
      <c r="A300" s="31" t="s">
        <v>82</v>
      </c>
      <c r="B300" s="247"/>
      <c r="C300" s="39">
        <v>544045</v>
      </c>
      <c r="D300" s="75" t="s">
        <v>89</v>
      </c>
      <c r="E300" s="245" t="s">
        <v>403</v>
      </c>
      <c r="F300" s="321">
        <v>0</v>
      </c>
      <c r="G300" s="322">
        <v>0</v>
      </c>
      <c r="H300" s="323">
        <v>0</v>
      </c>
      <c r="I300" s="324">
        <v>0</v>
      </c>
      <c r="J300" s="41">
        <v>0</v>
      </c>
      <c r="K300" s="28">
        <v>0</v>
      </c>
      <c r="L300" s="42">
        <v>1097</v>
      </c>
      <c r="M300" s="72"/>
      <c r="N300" s="508">
        <f t="shared" si="16"/>
        <v>0</v>
      </c>
      <c r="O300" s="336">
        <f>SUMIF(beklenen!F:F,C300,beklenen!J:J)</f>
        <v>0</v>
      </c>
      <c r="P300" s="336">
        <f>SUMIF(Sayfa1!I:I,C300,Sayfa1!J:J)</f>
        <v>0</v>
      </c>
      <c r="Q300" s="336">
        <f>SUMIF(Sayfa1!L:L,C300,Sayfa1!M:M)</f>
        <v>6</v>
      </c>
      <c r="R300" s="425"/>
      <c r="S300" s="425"/>
      <c r="T300" s="425"/>
      <c r="U300" s="239"/>
    </row>
    <row r="301" spans="1:21" x14ac:dyDescent="0.35">
      <c r="A301" s="31" t="s">
        <v>82</v>
      </c>
      <c r="B301" s="247" t="s">
        <v>430</v>
      </c>
      <c r="C301" s="39">
        <v>545211</v>
      </c>
      <c r="D301" s="62" t="s">
        <v>89</v>
      </c>
      <c r="E301" s="245" t="s">
        <v>2399</v>
      </c>
      <c r="F301" s="321">
        <v>0</v>
      </c>
      <c r="G301" s="322">
        <v>0</v>
      </c>
      <c r="H301" s="323">
        <v>4</v>
      </c>
      <c r="I301" s="324">
        <v>4</v>
      </c>
      <c r="J301" s="41">
        <v>8</v>
      </c>
      <c r="K301" s="28">
        <v>0</v>
      </c>
      <c r="L301" s="42">
        <v>1131</v>
      </c>
      <c r="M301" s="72"/>
      <c r="N301" s="508">
        <f t="shared" si="16"/>
        <v>8</v>
      </c>
      <c r="O301" s="336">
        <f>SUMIF(beklenen!F:F,C301,beklenen!J:J)</f>
        <v>0</v>
      </c>
      <c r="P301" s="336">
        <f>SUMIF(Sayfa1!I:I,C301,Sayfa1!J:J)</f>
        <v>0</v>
      </c>
      <c r="Q301" s="336">
        <f>SUMIF(Sayfa1!L:L,C301,Sayfa1!M:M)</f>
        <v>28</v>
      </c>
      <c r="R301" s="425"/>
      <c r="S301" s="425"/>
      <c r="T301" s="425"/>
      <c r="U301" s="239"/>
    </row>
    <row r="302" spans="1:21" x14ac:dyDescent="0.35">
      <c r="A302" s="31" t="s">
        <v>82</v>
      </c>
      <c r="B302" s="247"/>
      <c r="C302" s="37">
        <v>216178</v>
      </c>
      <c r="D302" s="102" t="s">
        <v>90</v>
      </c>
      <c r="E302" s="37" t="s">
        <v>91</v>
      </c>
      <c r="F302" s="321">
        <v>0</v>
      </c>
      <c r="G302" s="322">
        <v>0</v>
      </c>
      <c r="H302" s="323">
        <v>8</v>
      </c>
      <c r="I302" s="324">
        <v>4</v>
      </c>
      <c r="J302" s="61">
        <v>12</v>
      </c>
      <c r="K302" s="72">
        <v>0</v>
      </c>
      <c r="L302" s="36">
        <v>899</v>
      </c>
      <c r="M302" s="72"/>
      <c r="N302" s="508"/>
      <c r="O302" s="336">
        <f>SUMIF(beklenen!F:F,C302,beklenen!J:J)</f>
        <v>0</v>
      </c>
      <c r="P302" s="336">
        <f>SUMIF(Sayfa1!I:I,C302,Sayfa1!J:J)</f>
        <v>4</v>
      </c>
      <c r="Q302" s="336">
        <f>SUMIF(Sayfa1!L:L,C302,Sayfa1!M:M)</f>
        <v>6</v>
      </c>
      <c r="R302" s="425"/>
      <c r="S302" s="425"/>
      <c r="T302" s="425"/>
      <c r="U302" s="239"/>
    </row>
    <row r="303" spans="1:21" x14ac:dyDescent="0.35">
      <c r="A303" s="31" t="s">
        <v>82</v>
      </c>
      <c r="B303" s="247"/>
      <c r="C303" s="37">
        <v>216564</v>
      </c>
      <c r="D303" s="104" t="s">
        <v>90</v>
      </c>
      <c r="E303" s="37" t="s">
        <v>1655</v>
      </c>
      <c r="F303" s="321">
        <v>0</v>
      </c>
      <c r="G303" s="322">
        <v>0</v>
      </c>
      <c r="H303" s="323">
        <v>0</v>
      </c>
      <c r="I303" s="324">
        <v>0</v>
      </c>
      <c r="J303" s="61">
        <v>0</v>
      </c>
      <c r="K303" s="72">
        <v>0</v>
      </c>
      <c r="L303" s="36">
        <v>899</v>
      </c>
      <c r="M303" s="72"/>
      <c r="N303" s="508">
        <f t="shared" ref="N303:N311" si="17">J303-K303</f>
        <v>0</v>
      </c>
      <c r="O303" s="336">
        <f>SUMIF(beklenen!F:F,C303,beklenen!J:J)</f>
        <v>4</v>
      </c>
      <c r="P303" s="336">
        <f>SUMIF(Sayfa1!I:I,C303,Sayfa1!J:J)</f>
        <v>0</v>
      </c>
      <c r="Q303" s="336">
        <f>SUMIF(Sayfa1!L:L,C303,Sayfa1!M:M)</f>
        <v>8</v>
      </c>
      <c r="R303" s="425"/>
      <c r="S303" s="425"/>
      <c r="T303" s="425"/>
      <c r="U303" s="239"/>
    </row>
    <row r="304" spans="1:21" x14ac:dyDescent="0.35">
      <c r="A304" s="31" t="s">
        <v>82</v>
      </c>
      <c r="B304" s="247" t="s">
        <v>430</v>
      </c>
      <c r="C304" s="37">
        <v>216920</v>
      </c>
      <c r="D304" s="106" t="s">
        <v>90</v>
      </c>
      <c r="E304" s="37" t="s">
        <v>541</v>
      </c>
      <c r="F304" s="321">
        <v>0</v>
      </c>
      <c r="G304" s="322">
        <v>0</v>
      </c>
      <c r="H304" s="323">
        <v>5</v>
      </c>
      <c r="I304" s="324">
        <v>4</v>
      </c>
      <c r="J304" s="61">
        <v>9</v>
      </c>
      <c r="K304" s="72">
        <v>0</v>
      </c>
      <c r="L304" s="36">
        <v>902</v>
      </c>
      <c r="M304" s="72"/>
      <c r="N304" s="508">
        <f t="shared" si="17"/>
        <v>9</v>
      </c>
      <c r="O304" s="336">
        <f>SUMIF(beklenen!F:F,C304,beklenen!J:J)</f>
        <v>1</v>
      </c>
      <c r="P304" s="336">
        <f>SUMIF(Sayfa1!I:I,C304,Sayfa1!J:J)</f>
        <v>0</v>
      </c>
      <c r="Q304" s="336">
        <f>SUMIF(Sayfa1!L:L,C304,Sayfa1!M:M)</f>
        <v>8</v>
      </c>
      <c r="R304" s="425"/>
      <c r="S304" s="425"/>
      <c r="T304" s="425"/>
      <c r="U304" s="239"/>
    </row>
    <row r="305" spans="1:21" x14ac:dyDescent="0.35">
      <c r="A305" s="31" t="s">
        <v>82</v>
      </c>
      <c r="B305" s="247" t="s">
        <v>430</v>
      </c>
      <c r="C305" s="37">
        <v>545209</v>
      </c>
      <c r="D305" s="529" t="s">
        <v>90</v>
      </c>
      <c r="E305" s="37" t="s">
        <v>1499</v>
      </c>
      <c r="F305" s="321">
        <v>0</v>
      </c>
      <c r="G305" s="322">
        <v>4</v>
      </c>
      <c r="H305" s="323">
        <v>6</v>
      </c>
      <c r="I305" s="324">
        <v>0</v>
      </c>
      <c r="J305" s="61">
        <v>10</v>
      </c>
      <c r="K305" s="72">
        <v>0</v>
      </c>
      <c r="L305" s="36">
        <v>1113</v>
      </c>
      <c r="M305" s="72"/>
      <c r="N305" s="508">
        <f t="shared" si="17"/>
        <v>10</v>
      </c>
      <c r="O305" s="336">
        <f>SUMIF(beklenen!F:F,C305,beklenen!J:J)</f>
        <v>0</v>
      </c>
      <c r="P305" s="336">
        <f>SUMIF(Sayfa1!I:I,C305,Sayfa1!J:J)</f>
        <v>10</v>
      </c>
      <c r="Q305" s="336">
        <f>SUMIF(Sayfa1!L:L,C305,Sayfa1!M:M)</f>
        <v>8</v>
      </c>
      <c r="R305" s="425"/>
      <c r="S305" s="425"/>
      <c r="T305" s="425"/>
      <c r="U305" s="239"/>
    </row>
    <row r="306" spans="1:21" x14ac:dyDescent="0.35">
      <c r="A306" s="31" t="s">
        <v>82</v>
      </c>
      <c r="B306" s="247"/>
      <c r="C306" s="245">
        <v>216791</v>
      </c>
      <c r="D306" s="47" t="s">
        <v>96</v>
      </c>
      <c r="E306" s="245" t="s">
        <v>97</v>
      </c>
      <c r="F306" s="321">
        <v>0</v>
      </c>
      <c r="G306" s="322">
        <v>4</v>
      </c>
      <c r="H306" s="323">
        <v>11</v>
      </c>
      <c r="I306" s="324">
        <v>4</v>
      </c>
      <c r="J306" s="41">
        <v>19</v>
      </c>
      <c r="K306" s="49">
        <v>0</v>
      </c>
      <c r="L306" s="42">
        <v>803</v>
      </c>
      <c r="M306" s="72"/>
      <c r="N306" s="508">
        <f t="shared" si="17"/>
        <v>19</v>
      </c>
      <c r="O306" s="336">
        <f>SUMIF(beklenen!F:F,C306,beklenen!J:J)</f>
        <v>0</v>
      </c>
      <c r="P306" s="336">
        <f>SUMIF(Sayfa1!I:I,C306,Sayfa1!J:J)</f>
        <v>0</v>
      </c>
      <c r="Q306" s="336">
        <f>SUMIF(Sayfa1!L:L,C306,Sayfa1!M:M)</f>
        <v>21</v>
      </c>
      <c r="R306" s="425"/>
      <c r="S306" s="425"/>
      <c r="T306" s="425"/>
      <c r="U306" s="239"/>
    </row>
    <row r="307" spans="1:21" x14ac:dyDescent="0.35">
      <c r="A307" s="31" t="s">
        <v>82</v>
      </c>
      <c r="B307" s="247"/>
      <c r="C307" s="245">
        <v>517000</v>
      </c>
      <c r="D307" s="43" t="s">
        <v>96</v>
      </c>
      <c r="E307" s="245" t="s">
        <v>3710</v>
      </c>
      <c r="F307" s="321">
        <v>0</v>
      </c>
      <c r="G307" s="322">
        <v>0</v>
      </c>
      <c r="H307" s="323">
        <v>4</v>
      </c>
      <c r="I307" s="324">
        <v>0</v>
      </c>
      <c r="J307" s="41">
        <v>4</v>
      </c>
      <c r="K307" s="49">
        <v>0</v>
      </c>
      <c r="L307" s="42">
        <v>988</v>
      </c>
      <c r="M307" s="72"/>
      <c r="N307" s="508"/>
      <c r="O307" s="336">
        <f>SUMIF(beklenen!F:F,C307,beklenen!J:J)</f>
        <v>0</v>
      </c>
      <c r="P307" s="336">
        <f>SUMIF(Sayfa1!I:I,C307,Sayfa1!J:J)</f>
        <v>0</v>
      </c>
      <c r="Q307" s="336">
        <f>SUMIF(Sayfa1!L:L,C307,Sayfa1!M:M)</f>
        <v>0</v>
      </c>
      <c r="R307" s="425"/>
      <c r="S307" s="425"/>
      <c r="T307" s="425"/>
      <c r="U307" s="239"/>
    </row>
    <row r="308" spans="1:21" x14ac:dyDescent="0.35">
      <c r="A308" s="31" t="s">
        <v>82</v>
      </c>
      <c r="B308" s="247" t="s">
        <v>430</v>
      </c>
      <c r="C308" s="39">
        <v>216930</v>
      </c>
      <c r="D308" s="246" t="s">
        <v>96</v>
      </c>
      <c r="E308" s="245" t="s">
        <v>516</v>
      </c>
      <c r="F308" s="321">
        <v>0</v>
      </c>
      <c r="G308" s="322">
        <v>4</v>
      </c>
      <c r="H308" s="323">
        <v>28</v>
      </c>
      <c r="I308" s="324">
        <v>8</v>
      </c>
      <c r="J308" s="41">
        <v>40</v>
      </c>
      <c r="K308" s="49">
        <v>0</v>
      </c>
      <c r="L308" s="123">
        <v>822</v>
      </c>
      <c r="M308" s="72"/>
      <c r="N308" s="508"/>
      <c r="O308" s="336">
        <f>SUMIF(beklenen!F:F,C308,beklenen!J:J)</f>
        <v>0</v>
      </c>
      <c r="P308" s="336">
        <f>SUMIF(Sayfa1!I:I,C308,Sayfa1!J:J)</f>
        <v>0</v>
      </c>
      <c r="Q308" s="336">
        <f>SUMIF(Sayfa1!L:L,C308,Sayfa1!M:M)</f>
        <v>52</v>
      </c>
      <c r="R308" s="425"/>
      <c r="S308" s="425"/>
      <c r="T308" s="425"/>
      <c r="U308" s="239"/>
    </row>
    <row r="309" spans="1:21" x14ac:dyDescent="0.35">
      <c r="A309" s="31" t="s">
        <v>82</v>
      </c>
      <c r="B309" s="247" t="s">
        <v>430</v>
      </c>
      <c r="C309" s="39">
        <v>545836</v>
      </c>
      <c r="D309" s="246" t="s">
        <v>96</v>
      </c>
      <c r="E309" s="245" t="s">
        <v>2400</v>
      </c>
      <c r="F309" s="321">
        <v>0</v>
      </c>
      <c r="G309" s="322">
        <v>0</v>
      </c>
      <c r="H309" s="323">
        <v>4</v>
      </c>
      <c r="I309" s="324">
        <v>0</v>
      </c>
      <c r="J309" s="41">
        <v>4</v>
      </c>
      <c r="K309" s="49">
        <v>0</v>
      </c>
      <c r="L309" s="123">
        <v>945</v>
      </c>
      <c r="M309" s="72"/>
      <c r="N309" s="508">
        <f t="shared" si="17"/>
        <v>4</v>
      </c>
      <c r="O309" s="336">
        <f>SUMIF(beklenen!F:F,C309,beklenen!J:J)</f>
        <v>0</v>
      </c>
      <c r="P309" s="336">
        <f>SUMIF(Sayfa1!I:I,C309,Sayfa1!J:J)</f>
        <v>0</v>
      </c>
      <c r="Q309" s="336">
        <f>SUMIF(Sayfa1!L:L,C309,Sayfa1!M:M)</f>
        <v>4</v>
      </c>
      <c r="R309" s="425"/>
      <c r="S309" s="425"/>
      <c r="T309" s="425"/>
      <c r="U309" s="239"/>
    </row>
    <row r="310" spans="1:21" x14ac:dyDescent="0.35">
      <c r="A310" s="31" t="s">
        <v>82</v>
      </c>
      <c r="B310" s="247" t="s">
        <v>430</v>
      </c>
      <c r="C310" s="245">
        <v>612613</v>
      </c>
      <c r="D310" s="246" t="s">
        <v>96</v>
      </c>
      <c r="E310" s="245" t="s">
        <v>4480</v>
      </c>
      <c r="F310" s="321">
        <v>0</v>
      </c>
      <c r="G310" s="322">
        <v>0</v>
      </c>
      <c r="H310" s="323">
        <v>0</v>
      </c>
      <c r="I310" s="324">
        <v>0</v>
      </c>
      <c r="J310" s="41">
        <v>0</v>
      </c>
      <c r="K310" s="49">
        <v>0</v>
      </c>
      <c r="L310" s="123">
        <v>945</v>
      </c>
      <c r="M310" s="72"/>
      <c r="N310" s="508"/>
      <c r="O310" s="336">
        <f>SUMIF(beklenen!F:F,C310,beklenen!J:J)</f>
        <v>4</v>
      </c>
      <c r="P310" s="336">
        <f>SUMIF(Sayfa1!I:I,C310,Sayfa1!J:J)</f>
        <v>0</v>
      </c>
      <c r="Q310" s="336">
        <f>SUMIF(Sayfa1!L:L,C310,Sayfa1!M:M)</f>
        <v>0</v>
      </c>
      <c r="R310" s="425"/>
      <c r="S310" s="425"/>
      <c r="T310" s="425"/>
      <c r="U310" s="239"/>
    </row>
    <row r="311" spans="1:21" x14ac:dyDescent="0.35">
      <c r="A311" s="31" t="s">
        <v>82</v>
      </c>
      <c r="B311" s="247"/>
      <c r="C311" s="37">
        <v>544141</v>
      </c>
      <c r="D311" s="543" t="s">
        <v>174</v>
      </c>
      <c r="E311" s="37" t="s">
        <v>755</v>
      </c>
      <c r="F311" s="321">
        <v>0</v>
      </c>
      <c r="G311" s="322">
        <v>0</v>
      </c>
      <c r="H311" s="323">
        <v>4</v>
      </c>
      <c r="I311" s="324">
        <v>4</v>
      </c>
      <c r="J311" s="61">
        <v>8</v>
      </c>
      <c r="K311" s="34">
        <v>0</v>
      </c>
      <c r="L311" s="153">
        <v>1427</v>
      </c>
      <c r="M311" s="72"/>
      <c r="N311" s="508">
        <f t="shared" si="17"/>
        <v>8</v>
      </c>
      <c r="O311" s="336">
        <f>SUMIF(beklenen!F:F,C311,beklenen!J:J)</f>
        <v>0</v>
      </c>
      <c r="P311" s="336">
        <f>SUMIF(Sayfa1!I:I,C311,Sayfa1!J:J)</f>
        <v>4</v>
      </c>
      <c r="Q311" s="336">
        <f>SUMIF(Sayfa1!L:L,C311,Sayfa1!M:M)</f>
        <v>4</v>
      </c>
      <c r="R311" s="425"/>
      <c r="S311" s="425"/>
      <c r="T311" s="425"/>
      <c r="U311" s="239"/>
    </row>
    <row r="312" spans="1:21" x14ac:dyDescent="0.35">
      <c r="A312" s="31" t="s">
        <v>82</v>
      </c>
      <c r="B312" s="247"/>
      <c r="C312" s="245">
        <v>544084</v>
      </c>
      <c r="D312" s="535" t="s">
        <v>93</v>
      </c>
      <c r="E312" s="245" t="s">
        <v>750</v>
      </c>
      <c r="F312" s="321">
        <v>0</v>
      </c>
      <c r="G312" s="322">
        <v>0</v>
      </c>
      <c r="H312" s="323">
        <v>4</v>
      </c>
      <c r="I312" s="324">
        <v>0</v>
      </c>
      <c r="J312" s="514">
        <v>4</v>
      </c>
      <c r="K312" s="515">
        <v>0</v>
      </c>
      <c r="L312" s="516">
        <v>1220</v>
      </c>
      <c r="M312" s="72"/>
      <c r="N312" s="508"/>
      <c r="O312" s="336">
        <f>SUMIF(beklenen!F:F,C312,beklenen!J:J)</f>
        <v>0</v>
      </c>
      <c r="P312" s="336">
        <f>SUMIF(Sayfa1!I:I,C312,Sayfa1!J:J)</f>
        <v>4</v>
      </c>
      <c r="Q312" s="336">
        <f>SUMIF(Sayfa1!L:L,C312,Sayfa1!M:M)</f>
        <v>4</v>
      </c>
      <c r="R312" s="425"/>
      <c r="S312" s="425"/>
      <c r="T312" s="425"/>
      <c r="U312" s="239"/>
    </row>
    <row r="313" spans="1:21" x14ac:dyDescent="0.35">
      <c r="A313" s="31" t="s">
        <v>82</v>
      </c>
      <c r="B313" s="247"/>
      <c r="C313" s="245">
        <v>616013</v>
      </c>
      <c r="D313" s="534" t="s">
        <v>93</v>
      </c>
      <c r="E313" s="245" t="s">
        <v>2240</v>
      </c>
      <c r="F313" s="321">
        <v>0</v>
      </c>
      <c r="G313" s="322">
        <v>0</v>
      </c>
      <c r="H313" s="323">
        <v>8</v>
      </c>
      <c r="I313" s="324">
        <v>4</v>
      </c>
      <c r="J313" s="41">
        <v>12</v>
      </c>
      <c r="K313" s="49">
        <v>0</v>
      </c>
      <c r="L313" s="30">
        <v>1220</v>
      </c>
      <c r="M313" s="72"/>
      <c r="N313" s="508">
        <f>J313-K313</f>
        <v>12</v>
      </c>
      <c r="O313" s="336">
        <f>SUMIF(beklenen!F:F,C313,beklenen!J:J)</f>
        <v>0</v>
      </c>
      <c r="P313" s="336">
        <f>SUMIF(Sayfa1!I:I,C313,Sayfa1!J:J)</f>
        <v>2</v>
      </c>
      <c r="Q313" s="336">
        <f>SUMIF(Sayfa1!L:L,C313,Sayfa1!M:M)</f>
        <v>2</v>
      </c>
      <c r="R313" s="425"/>
      <c r="S313" s="425"/>
      <c r="T313" s="425"/>
      <c r="U313" s="239"/>
    </row>
    <row r="314" spans="1:21" x14ac:dyDescent="0.35">
      <c r="A314" s="31" t="s">
        <v>82</v>
      </c>
      <c r="B314" s="247" t="s">
        <v>430</v>
      </c>
      <c r="C314" s="245">
        <v>216983</v>
      </c>
      <c r="D314" s="246" t="s">
        <v>93</v>
      </c>
      <c r="E314" s="245" t="s">
        <v>2648</v>
      </c>
      <c r="F314" s="321">
        <v>0</v>
      </c>
      <c r="G314" s="322">
        <v>0</v>
      </c>
      <c r="H314" s="323">
        <v>0</v>
      </c>
      <c r="I314" s="324">
        <v>4</v>
      </c>
      <c r="J314" s="41">
        <v>4</v>
      </c>
      <c r="K314" s="49">
        <v>0</v>
      </c>
      <c r="L314" s="42">
        <v>1032</v>
      </c>
      <c r="M314" s="72"/>
      <c r="N314" s="508">
        <f>J314-K314</f>
        <v>4</v>
      </c>
      <c r="O314" s="336">
        <f>SUMIF(beklenen!F:F,C314,beklenen!J:J)</f>
        <v>4</v>
      </c>
      <c r="P314" s="336">
        <f>SUMIF(Sayfa1!I:I,C314,Sayfa1!J:J)</f>
        <v>0</v>
      </c>
      <c r="Q314" s="336">
        <f>SUMIF(Sayfa1!L:L,C314,Sayfa1!M:M)</f>
        <v>8</v>
      </c>
      <c r="R314" s="425"/>
      <c r="S314" s="425"/>
      <c r="T314" s="425"/>
      <c r="U314" s="239"/>
    </row>
    <row r="315" spans="1:21" x14ac:dyDescent="0.35">
      <c r="A315" s="31" t="s">
        <v>82</v>
      </c>
      <c r="B315" s="247" t="s">
        <v>430</v>
      </c>
      <c r="C315" s="245">
        <v>545833</v>
      </c>
      <c r="D315" s="536" t="s">
        <v>93</v>
      </c>
      <c r="E315" s="245" t="s">
        <v>427</v>
      </c>
      <c r="F315" s="321">
        <v>0</v>
      </c>
      <c r="G315" s="322">
        <v>4</v>
      </c>
      <c r="H315" s="323">
        <v>4</v>
      </c>
      <c r="I315" s="324">
        <v>4</v>
      </c>
      <c r="J315" s="41">
        <v>12</v>
      </c>
      <c r="K315" s="28">
        <v>0</v>
      </c>
      <c r="L315" s="42">
        <v>1225</v>
      </c>
      <c r="M315" s="72"/>
      <c r="N315" s="508"/>
      <c r="O315" s="336">
        <f>SUMIF(beklenen!F:F,C315,beklenen!J:J)</f>
        <v>0</v>
      </c>
      <c r="P315" s="336">
        <f>SUMIF(Sayfa1!I:I,C315,Sayfa1!J:J)</f>
        <v>12</v>
      </c>
      <c r="Q315" s="336">
        <f>SUMIF(Sayfa1!L:L,C315,Sayfa1!M:M)</f>
        <v>12</v>
      </c>
      <c r="R315" s="425"/>
      <c r="S315" s="425"/>
      <c r="T315" s="425"/>
      <c r="U315" s="239"/>
    </row>
    <row r="316" spans="1:21" x14ac:dyDescent="0.35">
      <c r="A316" s="31" t="s">
        <v>82</v>
      </c>
      <c r="B316" s="247"/>
      <c r="C316" s="66">
        <v>216750</v>
      </c>
      <c r="D316" s="106" t="s">
        <v>464</v>
      </c>
      <c r="E316" s="37" t="s">
        <v>2285</v>
      </c>
      <c r="F316" s="321">
        <v>0</v>
      </c>
      <c r="G316" s="322">
        <v>0</v>
      </c>
      <c r="H316" s="323">
        <v>4</v>
      </c>
      <c r="I316" s="324">
        <v>0</v>
      </c>
      <c r="J316" s="61">
        <v>4</v>
      </c>
      <c r="K316" s="72">
        <v>0</v>
      </c>
      <c r="L316" s="36">
        <v>862</v>
      </c>
      <c r="M316" s="72"/>
      <c r="N316" s="508"/>
      <c r="O316" s="336">
        <f>SUMIF(beklenen!F:F,C316,beklenen!J:J)</f>
        <v>0</v>
      </c>
      <c r="P316" s="336">
        <f>SUMIF(Sayfa1!I:I,C316,Sayfa1!J:J)</f>
        <v>0</v>
      </c>
      <c r="Q316" s="336">
        <f>SUMIF(Sayfa1!L:L,C316,Sayfa1!M:M)</f>
        <v>4</v>
      </c>
      <c r="R316" s="425"/>
      <c r="S316" s="425"/>
      <c r="T316" s="425"/>
      <c r="U316" s="239"/>
    </row>
    <row r="317" spans="1:21" x14ac:dyDescent="0.35">
      <c r="A317" s="31" t="s">
        <v>82</v>
      </c>
      <c r="B317" s="247"/>
      <c r="C317" s="66">
        <v>544085</v>
      </c>
      <c r="D317" s="557" t="s">
        <v>464</v>
      </c>
      <c r="E317" s="37" t="s">
        <v>465</v>
      </c>
      <c r="F317" s="321">
        <v>0</v>
      </c>
      <c r="G317" s="322">
        <v>0</v>
      </c>
      <c r="H317" s="323">
        <v>0</v>
      </c>
      <c r="I317" s="324">
        <v>2</v>
      </c>
      <c r="J317" s="61">
        <v>2</v>
      </c>
      <c r="K317" s="72">
        <v>0</v>
      </c>
      <c r="L317" s="36">
        <v>1025</v>
      </c>
      <c r="M317" s="72"/>
      <c r="N317" s="508"/>
      <c r="O317" s="336">
        <f>SUMIF(beklenen!F:F,C317,beklenen!J:J)</f>
        <v>0</v>
      </c>
      <c r="P317" s="336">
        <f>SUMIF(Sayfa1!I:I,C317,Sayfa1!J:J)</f>
        <v>2</v>
      </c>
      <c r="Q317" s="336">
        <f>SUMIF(Sayfa1!L:L,C317,Sayfa1!M:M)</f>
        <v>4</v>
      </c>
      <c r="R317" s="425"/>
      <c r="S317" s="425"/>
      <c r="T317" s="425"/>
      <c r="U317" s="239"/>
    </row>
    <row r="318" spans="1:21" ht="14.15" customHeight="1" x14ac:dyDescent="0.35">
      <c r="A318" s="31" t="s">
        <v>82</v>
      </c>
      <c r="B318" s="247" t="s">
        <v>430</v>
      </c>
      <c r="C318" s="66">
        <v>216970</v>
      </c>
      <c r="D318" s="106" t="s">
        <v>464</v>
      </c>
      <c r="E318" s="37" t="s">
        <v>1500</v>
      </c>
      <c r="F318" s="321">
        <v>0</v>
      </c>
      <c r="G318" s="322">
        <v>0</v>
      </c>
      <c r="H318" s="323">
        <v>4</v>
      </c>
      <c r="I318" s="324">
        <v>0</v>
      </c>
      <c r="J318" s="61">
        <v>4</v>
      </c>
      <c r="K318" s="72">
        <v>0</v>
      </c>
      <c r="L318" s="36">
        <v>917</v>
      </c>
      <c r="M318" s="72"/>
      <c r="N318" s="508">
        <f>J318-K318</f>
        <v>4</v>
      </c>
      <c r="O318" s="336">
        <f>SUMIF(beklenen!F:F,C318,beklenen!J:J)</f>
        <v>0</v>
      </c>
      <c r="P318" s="336">
        <f>SUMIF(Sayfa1!I:I,C318,Sayfa1!J:J)</f>
        <v>0</v>
      </c>
      <c r="Q318" s="336">
        <f>SUMIF(Sayfa1!L:L,C318,Sayfa1!M:M)</f>
        <v>4</v>
      </c>
      <c r="R318" s="425"/>
      <c r="S318" s="425"/>
      <c r="T318" s="425"/>
      <c r="U318" s="239"/>
    </row>
    <row r="319" spans="1:21" ht="14.15" customHeight="1" x14ac:dyDescent="0.35">
      <c r="A319" s="31" t="s">
        <v>82</v>
      </c>
      <c r="B319" s="247" t="s">
        <v>430</v>
      </c>
      <c r="C319" s="66">
        <v>545831</v>
      </c>
      <c r="D319" s="528" t="s">
        <v>464</v>
      </c>
      <c r="E319" s="37" t="s">
        <v>1492</v>
      </c>
      <c r="F319" s="321">
        <v>0</v>
      </c>
      <c r="G319" s="322">
        <v>0</v>
      </c>
      <c r="H319" s="323">
        <v>4</v>
      </c>
      <c r="I319" s="324">
        <v>2</v>
      </c>
      <c r="J319" s="61">
        <v>6</v>
      </c>
      <c r="K319" s="72">
        <v>0</v>
      </c>
      <c r="L319" s="36">
        <v>1113</v>
      </c>
      <c r="M319" s="72"/>
      <c r="N319" s="508"/>
      <c r="O319" s="336">
        <f>SUMIF(beklenen!F:F,C319,beklenen!J:J)</f>
        <v>0</v>
      </c>
      <c r="P319" s="336">
        <f>SUMIF(Sayfa1!I:I,C319,Sayfa1!J:J)</f>
        <v>6</v>
      </c>
      <c r="Q319" s="336">
        <f>SUMIF(Sayfa1!L:L,C319,Sayfa1!M:M)</f>
        <v>0</v>
      </c>
      <c r="R319" s="425"/>
      <c r="S319" s="425"/>
      <c r="T319" s="425"/>
      <c r="U319" s="239"/>
    </row>
    <row r="320" spans="1:21" x14ac:dyDescent="0.35">
      <c r="A320" s="31" t="s">
        <v>82</v>
      </c>
      <c r="B320" s="125"/>
      <c r="C320" s="92">
        <v>216720</v>
      </c>
      <c r="D320" s="243" t="s">
        <v>94</v>
      </c>
      <c r="E320" s="127" t="s">
        <v>385</v>
      </c>
      <c r="F320" s="321">
        <v>0</v>
      </c>
      <c r="G320" s="322">
        <v>0</v>
      </c>
      <c r="H320" s="323">
        <v>2</v>
      </c>
      <c r="I320" s="324">
        <v>4</v>
      </c>
      <c r="J320" s="41">
        <v>6</v>
      </c>
      <c r="K320" s="28">
        <v>0</v>
      </c>
      <c r="L320" s="42">
        <v>944</v>
      </c>
      <c r="M320" s="72"/>
      <c r="N320" s="508">
        <f>J320-K320</f>
        <v>6</v>
      </c>
      <c r="O320" s="336">
        <f>SUMIF(beklenen!F:F,C320,beklenen!J:J)</f>
        <v>2</v>
      </c>
      <c r="P320" s="336">
        <f>SUMIF(Sayfa1!I:I,C320,Sayfa1!J:J)</f>
        <v>0</v>
      </c>
      <c r="Q320" s="336">
        <f>SUMIF(Sayfa1!L:L,C320,Sayfa1!M:M)</f>
        <v>13</v>
      </c>
      <c r="R320" s="425"/>
      <c r="S320" s="425"/>
      <c r="T320" s="425"/>
      <c r="U320" s="239"/>
    </row>
    <row r="321" spans="1:21" x14ac:dyDescent="0.35">
      <c r="A321" s="31" t="s">
        <v>82</v>
      </c>
      <c r="B321" s="247"/>
      <c r="C321" s="245">
        <v>544118</v>
      </c>
      <c r="D321" s="143" t="s">
        <v>94</v>
      </c>
      <c r="E321" s="245" t="s">
        <v>753</v>
      </c>
      <c r="F321" s="321">
        <v>0</v>
      </c>
      <c r="G321" s="322">
        <v>0</v>
      </c>
      <c r="H321" s="323">
        <v>4</v>
      </c>
      <c r="I321" s="324">
        <v>0</v>
      </c>
      <c r="J321" s="41">
        <v>4</v>
      </c>
      <c r="K321" s="28">
        <v>0</v>
      </c>
      <c r="L321" s="42">
        <v>1101</v>
      </c>
      <c r="M321" s="72"/>
      <c r="N321" s="508"/>
      <c r="O321" s="336">
        <f>SUMIF(beklenen!F:F,C321,beklenen!J:J)</f>
        <v>0</v>
      </c>
      <c r="P321" s="336">
        <f>SUMIF(Sayfa1!I:I,C321,Sayfa1!J:J)</f>
        <v>0</v>
      </c>
      <c r="Q321" s="336">
        <f>SUMIF(Sayfa1!L:L,C321,Sayfa1!M:M)</f>
        <v>14</v>
      </c>
      <c r="R321" s="425"/>
      <c r="S321" s="425"/>
      <c r="T321" s="425"/>
      <c r="U321" s="239"/>
    </row>
    <row r="322" spans="1:21" x14ac:dyDescent="0.35">
      <c r="A322" s="31" t="s">
        <v>82</v>
      </c>
      <c r="B322" s="247" t="s">
        <v>430</v>
      </c>
      <c r="C322" s="39">
        <v>216990</v>
      </c>
      <c r="D322" s="510" t="s">
        <v>94</v>
      </c>
      <c r="E322" s="245" t="s">
        <v>95</v>
      </c>
      <c r="F322" s="321">
        <v>0</v>
      </c>
      <c r="G322" s="322">
        <v>0</v>
      </c>
      <c r="H322" s="323">
        <v>3</v>
      </c>
      <c r="I322" s="324">
        <v>4</v>
      </c>
      <c r="J322" s="41">
        <v>7</v>
      </c>
      <c r="K322" s="28">
        <v>0</v>
      </c>
      <c r="L322" s="42">
        <v>969</v>
      </c>
      <c r="M322" s="72"/>
      <c r="N322" s="508">
        <f t="shared" ref="N322:N330" si="18">J322-K322</f>
        <v>7</v>
      </c>
      <c r="O322" s="336">
        <f>SUMIF(beklenen!F:F,C322,beklenen!J:J)</f>
        <v>9</v>
      </c>
      <c r="P322" s="336">
        <f>SUMIF(Sayfa1!I:I,C322,Sayfa1!J:J)</f>
        <v>7</v>
      </c>
      <c r="Q322" s="336">
        <f>SUMIF(Sayfa1!L:L,C322,Sayfa1!M:M)</f>
        <v>15</v>
      </c>
      <c r="R322" s="425"/>
      <c r="S322" s="425"/>
      <c r="T322" s="425"/>
      <c r="U322" s="239"/>
    </row>
    <row r="323" spans="1:21" x14ac:dyDescent="0.35">
      <c r="A323" s="31" t="s">
        <v>82</v>
      </c>
      <c r="B323" s="247"/>
      <c r="C323" s="66">
        <v>216559</v>
      </c>
      <c r="D323" s="102" t="s">
        <v>98</v>
      </c>
      <c r="E323" s="37" t="s">
        <v>1284</v>
      </c>
      <c r="F323" s="321">
        <v>0</v>
      </c>
      <c r="G323" s="322">
        <v>4</v>
      </c>
      <c r="H323" s="323">
        <v>4</v>
      </c>
      <c r="I323" s="324">
        <v>6</v>
      </c>
      <c r="J323" s="61">
        <v>14</v>
      </c>
      <c r="K323" s="34">
        <v>0</v>
      </c>
      <c r="L323" s="36">
        <v>819</v>
      </c>
      <c r="M323" s="72"/>
      <c r="N323" s="508">
        <f t="shared" si="18"/>
        <v>14</v>
      </c>
      <c r="O323" s="336">
        <f>SUMIF(beklenen!F:F,C323,beklenen!J:J)</f>
        <v>0</v>
      </c>
      <c r="P323" s="336">
        <f>SUMIF(Sayfa1!I:I,C323,Sayfa1!J:J)</f>
        <v>10</v>
      </c>
      <c r="Q323" s="336">
        <f>SUMIF(Sayfa1!L:L,C323,Sayfa1!M:M)</f>
        <v>2</v>
      </c>
      <c r="R323" s="425"/>
      <c r="S323" s="425"/>
      <c r="T323" s="425"/>
      <c r="U323" s="239"/>
    </row>
    <row r="324" spans="1:21" x14ac:dyDescent="0.35">
      <c r="A324" s="31" t="s">
        <v>82</v>
      </c>
      <c r="B324" s="247"/>
      <c r="C324" s="37">
        <v>216411</v>
      </c>
      <c r="D324" s="529" t="s">
        <v>98</v>
      </c>
      <c r="E324" s="37" t="s">
        <v>99</v>
      </c>
      <c r="F324" s="321">
        <v>0</v>
      </c>
      <c r="G324" s="322">
        <v>0</v>
      </c>
      <c r="H324" s="323">
        <v>0</v>
      </c>
      <c r="I324" s="324">
        <v>4</v>
      </c>
      <c r="J324" s="61">
        <v>4</v>
      </c>
      <c r="K324" s="34">
        <v>0</v>
      </c>
      <c r="L324" s="36">
        <v>806</v>
      </c>
      <c r="M324" s="72"/>
      <c r="N324" s="508">
        <f t="shared" si="18"/>
        <v>4</v>
      </c>
      <c r="O324" s="336">
        <f>SUMIF(beklenen!F:F,C324,beklenen!J:J)</f>
        <v>0</v>
      </c>
      <c r="P324" s="336">
        <f>SUMIF(Sayfa1!I:I,C324,Sayfa1!J:J)</f>
        <v>4</v>
      </c>
      <c r="Q324" s="336">
        <f>SUMIF(Sayfa1!L:L,C324,Sayfa1!M:M)</f>
        <v>4</v>
      </c>
      <c r="R324" s="425"/>
      <c r="S324" s="425"/>
      <c r="T324" s="425"/>
      <c r="U324" s="239"/>
    </row>
    <row r="325" spans="1:21" x14ac:dyDescent="0.35">
      <c r="A325" s="31" t="s">
        <v>82</v>
      </c>
      <c r="B325" s="247"/>
      <c r="C325" s="37">
        <v>616016</v>
      </c>
      <c r="D325" s="136" t="s">
        <v>98</v>
      </c>
      <c r="E325" s="37" t="s">
        <v>3882</v>
      </c>
      <c r="F325" s="321">
        <v>0</v>
      </c>
      <c r="G325" s="322">
        <v>0</v>
      </c>
      <c r="H325" s="323">
        <v>2</v>
      </c>
      <c r="I325" s="324">
        <v>0</v>
      </c>
      <c r="J325" s="61">
        <v>2</v>
      </c>
      <c r="K325" s="34">
        <v>0</v>
      </c>
      <c r="L325" s="36">
        <v>944</v>
      </c>
      <c r="M325" s="72"/>
      <c r="N325" s="508"/>
      <c r="O325" s="336">
        <f>SUMIF(beklenen!F:F,C325,beklenen!J:J)</f>
        <v>0</v>
      </c>
      <c r="P325" s="336">
        <f>SUMIF(Sayfa1!I:I,C325,Sayfa1!J:J)</f>
        <v>0</v>
      </c>
      <c r="Q325" s="336">
        <f>SUMIF(Sayfa1!L:L,C325,Sayfa1!M:M)</f>
        <v>0</v>
      </c>
      <c r="R325" s="425"/>
      <c r="S325" s="425"/>
      <c r="T325" s="425"/>
      <c r="U325" s="239"/>
    </row>
    <row r="326" spans="1:21" x14ac:dyDescent="0.35">
      <c r="A326" s="31" t="s">
        <v>82</v>
      </c>
      <c r="B326" s="247" t="s">
        <v>430</v>
      </c>
      <c r="C326" s="66">
        <v>216945</v>
      </c>
      <c r="D326" s="529" t="s">
        <v>98</v>
      </c>
      <c r="E326" s="37" t="s">
        <v>558</v>
      </c>
      <c r="F326" s="321">
        <v>0</v>
      </c>
      <c r="G326" s="322">
        <v>4</v>
      </c>
      <c r="H326" s="323">
        <v>6</v>
      </c>
      <c r="I326" s="324">
        <v>4</v>
      </c>
      <c r="J326" s="61">
        <v>14</v>
      </c>
      <c r="K326" s="34">
        <v>0</v>
      </c>
      <c r="L326" s="36">
        <v>852</v>
      </c>
      <c r="M326" s="72"/>
      <c r="N326" s="508">
        <f t="shared" si="18"/>
        <v>14</v>
      </c>
      <c r="O326" s="336">
        <f>SUMIF(beklenen!F:F,C326,beklenen!J:J)</f>
        <v>0</v>
      </c>
      <c r="P326" s="336">
        <f>SUMIF(Sayfa1!I:I,C326,Sayfa1!J:J)</f>
        <v>14</v>
      </c>
      <c r="Q326" s="336">
        <f>SUMIF(Sayfa1!L:L,C326,Sayfa1!M:M)</f>
        <v>4</v>
      </c>
      <c r="R326" s="425"/>
      <c r="S326" s="425"/>
      <c r="T326" s="425"/>
      <c r="U326" s="239"/>
    </row>
    <row r="327" spans="1:21" x14ac:dyDescent="0.35">
      <c r="A327" s="31" t="s">
        <v>82</v>
      </c>
      <c r="B327" s="247" t="s">
        <v>430</v>
      </c>
      <c r="C327" s="66">
        <v>545827</v>
      </c>
      <c r="D327" s="528" t="s">
        <v>98</v>
      </c>
      <c r="E327" s="37" t="s">
        <v>1769</v>
      </c>
      <c r="F327" s="321">
        <v>0</v>
      </c>
      <c r="G327" s="322">
        <v>0</v>
      </c>
      <c r="H327" s="323">
        <v>0</v>
      </c>
      <c r="I327" s="324">
        <v>4</v>
      </c>
      <c r="J327" s="61">
        <v>4</v>
      </c>
      <c r="K327" s="34">
        <v>0</v>
      </c>
      <c r="L327" s="36">
        <v>996</v>
      </c>
      <c r="M327" s="72"/>
      <c r="N327" s="508">
        <f t="shared" si="18"/>
        <v>4</v>
      </c>
      <c r="O327" s="336">
        <f>SUMIF(beklenen!F:F,C327,beklenen!J:J)</f>
        <v>0</v>
      </c>
      <c r="P327" s="336">
        <f>SUMIF(Sayfa1!I:I,C327,Sayfa1!J:J)</f>
        <v>4</v>
      </c>
      <c r="Q327" s="336">
        <f>SUMIF(Sayfa1!L:L,C327,Sayfa1!M:M)</f>
        <v>0</v>
      </c>
      <c r="R327" s="425"/>
      <c r="S327" s="425"/>
      <c r="T327" s="425"/>
      <c r="U327" s="239"/>
    </row>
    <row r="328" spans="1:21" x14ac:dyDescent="0.35">
      <c r="A328" s="31" t="s">
        <v>82</v>
      </c>
      <c r="B328" s="517"/>
      <c r="C328" s="245">
        <v>216561</v>
      </c>
      <c r="D328" s="128" t="s">
        <v>352</v>
      </c>
      <c r="E328" s="245" t="s">
        <v>1285</v>
      </c>
      <c r="F328" s="321">
        <v>0</v>
      </c>
      <c r="G328" s="322">
        <v>0</v>
      </c>
      <c r="H328" s="323">
        <v>4</v>
      </c>
      <c r="I328" s="324">
        <v>0</v>
      </c>
      <c r="J328" s="41">
        <v>4</v>
      </c>
      <c r="K328" s="49">
        <v>0</v>
      </c>
      <c r="L328" s="42">
        <v>1006</v>
      </c>
      <c r="M328" s="72"/>
      <c r="N328" s="508">
        <f t="shared" si="18"/>
        <v>4</v>
      </c>
      <c r="O328" s="336">
        <f>SUMIF(beklenen!F:F,C328,beklenen!J:J)</f>
        <v>0</v>
      </c>
      <c r="P328" s="336">
        <f>SUMIF(Sayfa1!I:I,C328,Sayfa1!J:J)</f>
        <v>0</v>
      </c>
      <c r="Q328" s="336">
        <f>SUMIF(Sayfa1!L:L,C328,Sayfa1!M:M)</f>
        <v>10</v>
      </c>
      <c r="R328" s="425"/>
      <c r="S328" s="425"/>
      <c r="T328" s="425"/>
      <c r="U328" s="239"/>
    </row>
    <row r="329" spans="1:21" x14ac:dyDescent="0.35">
      <c r="A329" s="31" t="s">
        <v>82</v>
      </c>
      <c r="B329" s="247"/>
      <c r="C329" s="48">
        <v>544329</v>
      </c>
      <c r="D329" s="58" t="s">
        <v>352</v>
      </c>
      <c r="E329" s="48" t="s">
        <v>353</v>
      </c>
      <c r="F329" s="321">
        <v>0</v>
      </c>
      <c r="G329" s="322">
        <v>0</v>
      </c>
      <c r="H329" s="323">
        <v>1</v>
      </c>
      <c r="I329" s="324">
        <v>0</v>
      </c>
      <c r="J329" s="41">
        <v>1</v>
      </c>
      <c r="K329" s="49">
        <v>0</v>
      </c>
      <c r="L329" s="42">
        <v>1144</v>
      </c>
      <c r="M329" s="72"/>
      <c r="N329" s="508">
        <f t="shared" si="18"/>
        <v>1</v>
      </c>
      <c r="O329" s="336">
        <f>SUMIF(beklenen!F:F,C329,beklenen!J:J)</f>
        <v>0</v>
      </c>
      <c r="P329" s="336">
        <f>SUMIF(Sayfa1!I:I,C329,Sayfa1!J:J)</f>
        <v>1</v>
      </c>
      <c r="Q329" s="336">
        <f>SUMIF(Sayfa1!L:L,C329,Sayfa1!M:M)</f>
        <v>0</v>
      </c>
      <c r="R329" s="425"/>
      <c r="S329" s="425"/>
      <c r="T329" s="425"/>
      <c r="U329" s="239"/>
    </row>
    <row r="330" spans="1:21" x14ac:dyDescent="0.35">
      <c r="A330" s="31" t="s">
        <v>82</v>
      </c>
      <c r="B330" s="125"/>
      <c r="C330" s="137">
        <v>544348</v>
      </c>
      <c r="D330" s="128" t="s">
        <v>352</v>
      </c>
      <c r="E330" s="127" t="s">
        <v>2006</v>
      </c>
      <c r="F330" s="321">
        <v>0</v>
      </c>
      <c r="G330" s="322">
        <v>0</v>
      </c>
      <c r="H330" s="323">
        <v>4</v>
      </c>
      <c r="I330" s="324">
        <v>0</v>
      </c>
      <c r="J330" s="41">
        <v>4</v>
      </c>
      <c r="K330" s="49">
        <v>0</v>
      </c>
      <c r="L330" s="42">
        <v>1144</v>
      </c>
      <c r="M330" s="72"/>
      <c r="N330" s="508">
        <f t="shared" si="18"/>
        <v>4</v>
      </c>
      <c r="O330" s="336">
        <f>SUMIF(beklenen!F:F,C330,beklenen!J:J)</f>
        <v>0</v>
      </c>
      <c r="P330" s="336">
        <f>SUMIF(Sayfa1!I:I,C330,Sayfa1!J:J)</f>
        <v>0</v>
      </c>
      <c r="Q330" s="336">
        <f>SUMIF(Sayfa1!L:L,C330,Sayfa1!M:M)</f>
        <v>10</v>
      </c>
      <c r="R330" s="425"/>
      <c r="S330" s="425"/>
      <c r="T330" s="425"/>
      <c r="U330" s="239"/>
    </row>
    <row r="331" spans="1:21" x14ac:dyDescent="0.35">
      <c r="A331" s="31" t="s">
        <v>82</v>
      </c>
      <c r="B331" s="247" t="s">
        <v>430</v>
      </c>
      <c r="C331" s="245">
        <v>216975</v>
      </c>
      <c r="D331" s="59" t="s">
        <v>352</v>
      </c>
      <c r="E331" s="245" t="s">
        <v>1469</v>
      </c>
      <c r="F331" s="321">
        <v>0</v>
      </c>
      <c r="G331" s="322">
        <v>0</v>
      </c>
      <c r="H331" s="323">
        <v>12</v>
      </c>
      <c r="I331" s="324">
        <v>8</v>
      </c>
      <c r="J331" s="154">
        <v>20</v>
      </c>
      <c r="K331" s="49">
        <v>0</v>
      </c>
      <c r="L331" s="42">
        <v>1026</v>
      </c>
      <c r="M331" s="72"/>
      <c r="N331" s="508"/>
      <c r="O331" s="336">
        <f>SUMIF(beklenen!F:F,C331,beklenen!J:J)</f>
        <v>0</v>
      </c>
      <c r="P331" s="336">
        <f>SUMIF(Sayfa1!I:I,C331,Sayfa1!J:J)</f>
        <v>0</v>
      </c>
      <c r="Q331" s="336">
        <f>SUMIF(Sayfa1!L:L,C331,Sayfa1!M:M)</f>
        <v>25</v>
      </c>
      <c r="R331" s="425"/>
      <c r="S331" s="425"/>
      <c r="T331" s="425"/>
      <c r="U331" s="239"/>
    </row>
    <row r="332" spans="1:21" x14ac:dyDescent="0.35">
      <c r="A332" s="31" t="s">
        <v>82</v>
      </c>
      <c r="B332" s="247"/>
      <c r="C332" s="37">
        <v>216565</v>
      </c>
      <c r="D332" s="102" t="s">
        <v>100</v>
      </c>
      <c r="E332" s="37" t="s">
        <v>3269</v>
      </c>
      <c r="F332" s="321">
        <v>0</v>
      </c>
      <c r="G332" s="322">
        <v>0</v>
      </c>
      <c r="H332" s="323">
        <v>0</v>
      </c>
      <c r="I332" s="324">
        <v>0</v>
      </c>
      <c r="J332" s="316">
        <v>0</v>
      </c>
      <c r="K332" s="72">
        <v>0</v>
      </c>
      <c r="L332" s="36">
        <v>908</v>
      </c>
      <c r="M332" s="72"/>
      <c r="N332" s="508">
        <f>J332-K332</f>
        <v>0</v>
      </c>
      <c r="O332" s="336">
        <f>SUMIF(beklenen!F:F,C332,beklenen!J:J)</f>
        <v>4</v>
      </c>
      <c r="P332" s="336">
        <f>SUMIF(Sayfa1!I:I,C332,Sayfa1!J:J)</f>
        <v>0</v>
      </c>
      <c r="Q332" s="336">
        <f>SUMIF(Sayfa1!L:L,C332,Sayfa1!M:M)</f>
        <v>0</v>
      </c>
      <c r="R332" s="425"/>
      <c r="S332" s="425"/>
      <c r="T332" s="425"/>
      <c r="U332" s="239"/>
    </row>
    <row r="333" spans="1:21" x14ac:dyDescent="0.35">
      <c r="A333" s="31" t="s">
        <v>82</v>
      </c>
      <c r="B333" s="502"/>
      <c r="C333" s="32">
        <v>544124</v>
      </c>
      <c r="D333" s="136" t="s">
        <v>100</v>
      </c>
      <c r="E333" s="37" t="s">
        <v>484</v>
      </c>
      <c r="F333" s="321">
        <v>0</v>
      </c>
      <c r="G333" s="322">
        <v>0</v>
      </c>
      <c r="H333" s="323">
        <v>0</v>
      </c>
      <c r="I333" s="324">
        <v>0</v>
      </c>
      <c r="J333" s="316">
        <v>0</v>
      </c>
      <c r="K333" s="34">
        <v>0</v>
      </c>
      <c r="L333" s="36">
        <v>1170</v>
      </c>
      <c r="M333" s="72"/>
      <c r="N333" s="508">
        <f>J333-K333</f>
        <v>0</v>
      </c>
      <c r="O333" s="336">
        <f>SUMIF(beklenen!F:F,C333,beklenen!J:J)</f>
        <v>0</v>
      </c>
      <c r="P333" s="336">
        <f>SUMIF(Sayfa1!I:I,C333,Sayfa1!J:J)</f>
        <v>0</v>
      </c>
      <c r="Q333" s="336">
        <f>SUMIF(Sayfa1!L:L,C333,Sayfa1!M:M)</f>
        <v>3</v>
      </c>
      <c r="R333" s="425"/>
      <c r="S333" s="425"/>
      <c r="T333" s="425"/>
      <c r="U333" s="239"/>
    </row>
    <row r="334" spans="1:21" x14ac:dyDescent="0.35">
      <c r="A334" s="31" t="s">
        <v>82</v>
      </c>
      <c r="B334" s="247" t="s">
        <v>430</v>
      </c>
      <c r="C334" s="222">
        <v>545822</v>
      </c>
      <c r="D334" s="528" t="s">
        <v>100</v>
      </c>
      <c r="E334" s="224" t="s">
        <v>1591</v>
      </c>
      <c r="F334" s="321">
        <v>0</v>
      </c>
      <c r="G334" s="322">
        <v>0</v>
      </c>
      <c r="H334" s="323">
        <v>12</v>
      </c>
      <c r="I334" s="324">
        <v>4</v>
      </c>
      <c r="J334" s="316">
        <v>16</v>
      </c>
      <c r="K334" s="34">
        <v>0</v>
      </c>
      <c r="L334" s="36">
        <v>1236</v>
      </c>
      <c r="M334" s="72"/>
      <c r="N334" s="508">
        <f>J334-K334</f>
        <v>16</v>
      </c>
      <c r="O334" s="336">
        <f>SUMIF(beklenen!F:F,C334,beklenen!J:J)</f>
        <v>0</v>
      </c>
      <c r="P334" s="336">
        <f>SUMIF(Sayfa1!I:I,C334,Sayfa1!J:J)</f>
        <v>16</v>
      </c>
      <c r="Q334" s="336">
        <f>SUMIF(Sayfa1!L:L,C334,Sayfa1!M:M)</f>
        <v>18</v>
      </c>
      <c r="R334" s="425"/>
      <c r="S334" s="425"/>
      <c r="T334" s="425"/>
      <c r="U334" s="239"/>
    </row>
    <row r="335" spans="1:21" x14ac:dyDescent="0.35">
      <c r="A335" s="31" t="s">
        <v>82</v>
      </c>
      <c r="B335" s="247"/>
      <c r="C335" s="220">
        <v>216550</v>
      </c>
      <c r="D335" s="246" t="s">
        <v>1318</v>
      </c>
      <c r="E335" s="419" t="s">
        <v>1655</v>
      </c>
      <c r="F335" s="321">
        <v>0</v>
      </c>
      <c r="G335" s="322">
        <v>0</v>
      </c>
      <c r="H335" s="323">
        <v>0</v>
      </c>
      <c r="I335" s="324">
        <v>4</v>
      </c>
      <c r="J335" s="154">
        <v>4</v>
      </c>
      <c r="K335" s="28">
        <v>0</v>
      </c>
      <c r="L335" s="42">
        <v>985</v>
      </c>
      <c r="M335" s="72"/>
      <c r="N335" s="508"/>
      <c r="O335" s="336">
        <f>SUMIF(beklenen!F:F,C335,beklenen!J:J)</f>
        <v>0</v>
      </c>
      <c r="P335" s="336">
        <f>SUMIF(Sayfa1!I:I,C335,Sayfa1!J:J)</f>
        <v>0</v>
      </c>
      <c r="Q335" s="336">
        <f>SUMIF(Sayfa1!L:L,C335,Sayfa1!M:M)</f>
        <v>6</v>
      </c>
      <c r="R335" s="425"/>
      <c r="S335" s="425"/>
      <c r="T335" s="425"/>
      <c r="U335" s="239"/>
    </row>
    <row r="336" spans="1:21" x14ac:dyDescent="0.35">
      <c r="A336" s="31" t="s">
        <v>82</v>
      </c>
      <c r="B336" s="247" t="s">
        <v>430</v>
      </c>
      <c r="C336" s="245">
        <v>216910</v>
      </c>
      <c r="D336" s="58" t="s">
        <v>1318</v>
      </c>
      <c r="E336" s="245" t="s">
        <v>1497</v>
      </c>
      <c r="F336" s="321">
        <v>0</v>
      </c>
      <c r="G336" s="322">
        <v>0</v>
      </c>
      <c r="H336" s="323">
        <v>8</v>
      </c>
      <c r="I336" s="324">
        <v>4</v>
      </c>
      <c r="J336" s="40">
        <v>12</v>
      </c>
      <c r="K336" s="28">
        <v>0</v>
      </c>
      <c r="L336" s="42">
        <v>1220</v>
      </c>
      <c r="M336" s="72"/>
      <c r="N336" s="508">
        <f>J336-K336</f>
        <v>12</v>
      </c>
      <c r="O336" s="336">
        <f>SUMIF(beklenen!F:F,C336,beklenen!J:J)</f>
        <v>0</v>
      </c>
      <c r="P336" s="336">
        <f>SUMIF(Sayfa1!I:I,C336,Sayfa1!J:J)</f>
        <v>0</v>
      </c>
      <c r="Q336" s="336">
        <f>SUMIF(Sayfa1!L:L,C336,Sayfa1!M:M)</f>
        <v>26</v>
      </c>
      <c r="R336" s="425"/>
      <c r="S336" s="425"/>
      <c r="T336" s="425"/>
      <c r="U336" s="239"/>
    </row>
    <row r="337" spans="1:21" x14ac:dyDescent="0.35">
      <c r="A337" s="31" t="s">
        <v>82</v>
      </c>
      <c r="B337" s="247" t="s">
        <v>430</v>
      </c>
      <c r="C337" s="245">
        <v>511658</v>
      </c>
      <c r="D337" s="59" t="s">
        <v>1318</v>
      </c>
      <c r="E337" s="245" t="s">
        <v>4510</v>
      </c>
      <c r="F337" s="321">
        <v>0</v>
      </c>
      <c r="G337" s="322">
        <v>0</v>
      </c>
      <c r="H337" s="323">
        <v>8</v>
      </c>
      <c r="I337" s="324">
        <v>4</v>
      </c>
      <c r="J337" s="40">
        <v>12</v>
      </c>
      <c r="K337" s="28">
        <v>0</v>
      </c>
      <c r="L337" s="42">
        <v>1311</v>
      </c>
      <c r="M337" s="72"/>
      <c r="N337" s="508">
        <f>J337-K337</f>
        <v>12</v>
      </c>
      <c r="O337" s="336">
        <f>SUMIF(beklenen!F:F,C337,beklenen!J:J)</f>
        <v>0</v>
      </c>
      <c r="P337" s="336">
        <f>SUMIF(Sayfa1!I:I,C337,Sayfa1!J:J)</f>
        <v>0</v>
      </c>
      <c r="Q337" s="336">
        <f>SUMIF(Sayfa1!L:L,C337,Sayfa1!M:M)</f>
        <v>0</v>
      </c>
      <c r="R337" s="425"/>
      <c r="S337" s="425"/>
      <c r="T337" s="425"/>
      <c r="U337" s="239"/>
    </row>
    <row r="338" spans="1:21" x14ac:dyDescent="0.35">
      <c r="A338" s="31" t="s">
        <v>82</v>
      </c>
      <c r="B338" s="125"/>
      <c r="C338" s="139">
        <v>216810</v>
      </c>
      <c r="D338" s="217" t="s">
        <v>485</v>
      </c>
      <c r="E338" s="90" t="s">
        <v>2332</v>
      </c>
      <c r="F338" s="321">
        <v>0</v>
      </c>
      <c r="G338" s="322">
        <v>0</v>
      </c>
      <c r="H338" s="323">
        <v>6</v>
      </c>
      <c r="I338" s="324">
        <v>8</v>
      </c>
      <c r="J338" s="61">
        <v>14</v>
      </c>
      <c r="K338" s="72">
        <v>0</v>
      </c>
      <c r="L338" s="36">
        <v>1100</v>
      </c>
      <c r="M338" s="72"/>
      <c r="N338" s="508"/>
      <c r="O338" s="336">
        <f>SUMIF(beklenen!F:F,C338,beklenen!J:J)</f>
        <v>0</v>
      </c>
      <c r="P338" s="336">
        <f>SUMIF(Sayfa1!I:I,C338,Sayfa1!J:J)</f>
        <v>0</v>
      </c>
      <c r="Q338" s="336">
        <f>SUMIF(Sayfa1!L:L,C338,Sayfa1!M:M)</f>
        <v>2</v>
      </c>
      <c r="R338" s="425"/>
      <c r="S338" s="425"/>
      <c r="T338" s="425"/>
      <c r="U338" s="239"/>
    </row>
    <row r="339" spans="1:21" x14ac:dyDescent="0.35">
      <c r="A339" s="31" t="s">
        <v>82</v>
      </c>
      <c r="B339" s="125"/>
      <c r="C339" s="139">
        <v>544091</v>
      </c>
      <c r="D339" s="560" t="s">
        <v>485</v>
      </c>
      <c r="E339" s="90" t="s">
        <v>486</v>
      </c>
      <c r="F339" s="321">
        <v>0</v>
      </c>
      <c r="G339" s="322">
        <v>4</v>
      </c>
      <c r="H339" s="323">
        <v>4</v>
      </c>
      <c r="I339" s="324">
        <v>0</v>
      </c>
      <c r="J339" s="61">
        <v>8</v>
      </c>
      <c r="K339" s="72">
        <v>0</v>
      </c>
      <c r="L339" s="36">
        <v>1305</v>
      </c>
      <c r="M339" s="72"/>
      <c r="N339" s="508">
        <f>J339-K339</f>
        <v>8</v>
      </c>
      <c r="O339" s="336">
        <f>SUMIF(beklenen!F:F,C339,beklenen!J:J)</f>
        <v>0</v>
      </c>
      <c r="P339" s="336">
        <f>SUMIF(Sayfa1!I:I,C339,Sayfa1!J:J)</f>
        <v>8</v>
      </c>
      <c r="Q339" s="336">
        <f>SUMIF(Sayfa1!L:L,C339,Sayfa1!M:M)</f>
        <v>3</v>
      </c>
      <c r="R339" s="425"/>
      <c r="S339" s="425"/>
      <c r="T339" s="425"/>
      <c r="U339" s="239"/>
    </row>
    <row r="340" spans="1:21" x14ac:dyDescent="0.35">
      <c r="A340" s="31" t="s">
        <v>82</v>
      </c>
      <c r="B340" s="518" t="s">
        <v>1266</v>
      </c>
      <c r="C340" s="139">
        <v>313519</v>
      </c>
      <c r="D340" s="140" t="s">
        <v>485</v>
      </c>
      <c r="E340" s="90" t="s">
        <v>3271</v>
      </c>
      <c r="F340" s="321">
        <v>0</v>
      </c>
      <c r="G340" s="322">
        <v>0</v>
      </c>
      <c r="H340" s="323">
        <v>0</v>
      </c>
      <c r="I340" s="324">
        <v>0</v>
      </c>
      <c r="J340" s="61">
        <v>0</v>
      </c>
      <c r="K340" s="72">
        <v>0</v>
      </c>
      <c r="L340" s="36">
        <v>713</v>
      </c>
      <c r="M340" s="72"/>
      <c r="N340" s="508">
        <f>J340-K340</f>
        <v>0</v>
      </c>
      <c r="O340" s="336">
        <f>SUMIF(beklenen!F:F,C340,beklenen!J:J)</f>
        <v>0</v>
      </c>
      <c r="P340" s="336">
        <f>SUMIF(Sayfa1!I:I,C340,Sayfa1!J:J)</f>
        <v>0</v>
      </c>
      <c r="Q340" s="336">
        <f>SUMIF(Sayfa1!L:L,C340,Sayfa1!M:M)</f>
        <v>0</v>
      </c>
      <c r="R340" s="425"/>
      <c r="S340" s="425"/>
      <c r="T340" s="425"/>
      <c r="U340" s="239"/>
    </row>
    <row r="341" spans="1:21" x14ac:dyDescent="0.35">
      <c r="A341" s="31" t="s">
        <v>82</v>
      </c>
      <c r="B341" s="247" t="s">
        <v>430</v>
      </c>
      <c r="C341" s="139">
        <v>216973</v>
      </c>
      <c r="D341" s="64" t="s">
        <v>485</v>
      </c>
      <c r="E341" s="90" t="s">
        <v>830</v>
      </c>
      <c r="F341" s="321">
        <v>0</v>
      </c>
      <c r="G341" s="322">
        <v>0</v>
      </c>
      <c r="H341" s="323">
        <v>8</v>
      </c>
      <c r="I341" s="324">
        <v>8</v>
      </c>
      <c r="J341" s="61">
        <v>16</v>
      </c>
      <c r="K341" s="72">
        <v>0</v>
      </c>
      <c r="L341" s="36">
        <v>1161</v>
      </c>
      <c r="M341" s="72"/>
      <c r="N341" s="508">
        <f>J341-K341</f>
        <v>16</v>
      </c>
      <c r="O341" s="336">
        <f>SUMIF(beklenen!F:F,C341,beklenen!J:J)</f>
        <v>0</v>
      </c>
      <c r="P341" s="336">
        <f>SUMIF(Sayfa1!I:I,C341,Sayfa1!J:J)</f>
        <v>0</v>
      </c>
      <c r="Q341" s="336">
        <f>SUMIF(Sayfa1!L:L,C341,Sayfa1!M:M)</f>
        <v>20</v>
      </c>
      <c r="R341" s="425"/>
      <c r="S341" s="425"/>
      <c r="T341" s="425"/>
      <c r="U341" s="239"/>
    </row>
    <row r="342" spans="1:21" x14ac:dyDescent="0.35">
      <c r="A342" s="31" t="s">
        <v>82</v>
      </c>
      <c r="B342" s="125"/>
      <c r="C342" s="92">
        <v>544092</v>
      </c>
      <c r="D342" s="558" t="s">
        <v>724</v>
      </c>
      <c r="E342" s="92" t="s">
        <v>725</v>
      </c>
      <c r="F342" s="321">
        <v>0</v>
      </c>
      <c r="G342" s="322">
        <v>0</v>
      </c>
      <c r="H342" s="323">
        <v>2</v>
      </c>
      <c r="I342" s="324">
        <v>0</v>
      </c>
      <c r="J342" s="41">
        <v>2</v>
      </c>
      <c r="K342" s="28">
        <v>0</v>
      </c>
      <c r="L342" s="42">
        <v>1139</v>
      </c>
      <c r="M342" s="72"/>
      <c r="N342" s="508"/>
      <c r="O342" s="336">
        <f>SUMIF(beklenen!F:F,C342,beklenen!J:J)</f>
        <v>0</v>
      </c>
      <c r="P342" s="336">
        <f>SUMIF(Sayfa1!I:I,C342,Sayfa1!J:J)</f>
        <v>2</v>
      </c>
      <c r="Q342" s="336">
        <f>SUMIF(Sayfa1!L:L,C342,Sayfa1!M:M)</f>
        <v>4</v>
      </c>
      <c r="R342" s="425"/>
      <c r="S342" s="425"/>
      <c r="T342" s="425"/>
      <c r="U342" s="239"/>
    </row>
    <row r="343" spans="1:21" x14ac:dyDescent="0.35">
      <c r="A343" s="31" t="s">
        <v>82</v>
      </c>
      <c r="B343" s="125"/>
      <c r="C343" s="92">
        <v>518002</v>
      </c>
      <c r="D343" s="128" t="s">
        <v>724</v>
      </c>
      <c r="E343" s="92" t="s">
        <v>3715</v>
      </c>
      <c r="F343" s="321">
        <v>0</v>
      </c>
      <c r="G343" s="322">
        <v>0</v>
      </c>
      <c r="H343" s="323">
        <v>0</v>
      </c>
      <c r="I343" s="324">
        <v>0</v>
      </c>
      <c r="J343" s="29">
        <v>0</v>
      </c>
      <c r="K343" s="28">
        <v>0</v>
      </c>
      <c r="L343" s="42">
        <v>1150</v>
      </c>
      <c r="M343" s="72"/>
      <c r="N343" s="508">
        <f>J343-K343</f>
        <v>0</v>
      </c>
      <c r="O343" s="336">
        <f>SUMIF(beklenen!F:F,C343,beklenen!J:J)</f>
        <v>0</v>
      </c>
      <c r="P343" s="336">
        <f>SUMIF(Sayfa1!I:I,C343,Sayfa1!J:J)</f>
        <v>0</v>
      </c>
      <c r="Q343" s="336">
        <f>SUMIF(Sayfa1!L:L,C343,Sayfa1!M:M)</f>
        <v>0</v>
      </c>
      <c r="R343" s="425"/>
      <c r="S343" s="425"/>
      <c r="T343" s="425"/>
      <c r="U343" s="239"/>
    </row>
    <row r="344" spans="1:21" x14ac:dyDescent="0.35">
      <c r="A344" s="593" t="s">
        <v>82</v>
      </c>
      <c r="B344" s="125" t="s">
        <v>4571</v>
      </c>
      <c r="C344" s="92">
        <v>518016</v>
      </c>
      <c r="D344" s="253" t="s">
        <v>724</v>
      </c>
      <c r="E344" s="92" t="s">
        <v>4598</v>
      </c>
      <c r="F344" s="321">
        <v>0</v>
      </c>
      <c r="G344" s="322">
        <v>0</v>
      </c>
      <c r="H344" s="323">
        <v>4</v>
      </c>
      <c r="I344" s="324">
        <v>0</v>
      </c>
      <c r="J344" s="41">
        <v>4</v>
      </c>
      <c r="K344" s="28">
        <v>0</v>
      </c>
      <c r="L344" s="42">
        <v>1222</v>
      </c>
      <c r="M344" s="72"/>
      <c r="N344" s="508"/>
      <c r="O344" s="336"/>
      <c r="P344" s="336"/>
      <c r="Q344" s="336"/>
      <c r="R344" s="425"/>
      <c r="S344" s="425"/>
      <c r="T344" s="425"/>
      <c r="U344" s="239"/>
    </row>
    <row r="345" spans="1:21" x14ac:dyDescent="0.35">
      <c r="A345" s="31" t="s">
        <v>82</v>
      </c>
      <c r="B345" s="247" t="s">
        <v>430</v>
      </c>
      <c r="C345" s="92">
        <v>216967</v>
      </c>
      <c r="D345" s="128" t="s">
        <v>724</v>
      </c>
      <c r="E345" s="92" t="s">
        <v>534</v>
      </c>
      <c r="F345" s="321">
        <v>0</v>
      </c>
      <c r="G345" s="322">
        <v>4</v>
      </c>
      <c r="H345" s="323">
        <v>4</v>
      </c>
      <c r="I345" s="324">
        <v>4</v>
      </c>
      <c r="J345" s="41">
        <v>12</v>
      </c>
      <c r="K345" s="28">
        <v>0</v>
      </c>
      <c r="L345" s="42">
        <v>954</v>
      </c>
      <c r="M345" s="72"/>
      <c r="N345" s="508"/>
      <c r="O345" s="336">
        <f>SUMIF(beklenen!F:F,C345,beklenen!J:J)</f>
        <v>0</v>
      </c>
      <c r="P345" s="336">
        <f>SUMIF(Sayfa1!I:I,C345,Sayfa1!J:J)</f>
        <v>0</v>
      </c>
      <c r="Q345" s="336">
        <f>SUMIF(Sayfa1!L:L,C345,Sayfa1!M:M)</f>
        <v>8</v>
      </c>
      <c r="R345" s="425"/>
      <c r="S345" s="425"/>
      <c r="T345" s="425"/>
      <c r="U345" s="239"/>
    </row>
    <row r="346" spans="1:21" x14ac:dyDescent="0.35">
      <c r="A346" s="31" t="s">
        <v>82</v>
      </c>
      <c r="B346" s="247" t="s">
        <v>430</v>
      </c>
      <c r="C346" s="92">
        <v>545850</v>
      </c>
      <c r="D346" s="144" t="s">
        <v>724</v>
      </c>
      <c r="E346" s="92" t="s">
        <v>1490</v>
      </c>
      <c r="F346" s="321">
        <v>0</v>
      </c>
      <c r="G346" s="322">
        <v>0</v>
      </c>
      <c r="H346" s="323">
        <v>0</v>
      </c>
      <c r="I346" s="324">
        <v>0</v>
      </c>
      <c r="J346" s="41">
        <v>0</v>
      </c>
      <c r="K346" s="28">
        <v>0</v>
      </c>
      <c r="L346" s="42">
        <v>1158</v>
      </c>
      <c r="M346" s="72"/>
      <c r="N346" s="508"/>
      <c r="O346" s="336">
        <f>SUMIF(beklenen!F:F,C346,beklenen!J:J)</f>
        <v>0</v>
      </c>
      <c r="P346" s="336">
        <f>SUMIF(Sayfa1!I:I,C346,Sayfa1!J:J)</f>
        <v>0</v>
      </c>
      <c r="Q346" s="336">
        <f>SUMIF(Sayfa1!L:L,C346,Sayfa1!M:M)</f>
        <v>8</v>
      </c>
      <c r="R346" s="425"/>
      <c r="S346" s="425"/>
      <c r="T346" s="425"/>
      <c r="U346" s="239"/>
    </row>
    <row r="347" spans="1:21" x14ac:dyDescent="0.35">
      <c r="A347" s="31" t="s">
        <v>82</v>
      </c>
      <c r="B347" s="125"/>
      <c r="C347" s="90">
        <v>216822</v>
      </c>
      <c r="D347" s="192" t="s">
        <v>546</v>
      </c>
      <c r="E347" s="90" t="s">
        <v>2093</v>
      </c>
      <c r="F347" s="321">
        <v>0</v>
      </c>
      <c r="G347" s="322">
        <v>4</v>
      </c>
      <c r="H347" s="323">
        <v>4</v>
      </c>
      <c r="I347" s="324">
        <v>8</v>
      </c>
      <c r="J347" s="61">
        <v>16</v>
      </c>
      <c r="K347" s="72">
        <v>0</v>
      </c>
      <c r="L347" s="36">
        <v>945</v>
      </c>
      <c r="M347" s="72"/>
      <c r="N347" s="508">
        <f>J347-K347</f>
        <v>16</v>
      </c>
      <c r="O347" s="336">
        <f>SUMIF(beklenen!F:F,C347,beklenen!J:J)</f>
        <v>0</v>
      </c>
      <c r="P347" s="336">
        <f>SUMIF(Sayfa1!I:I,C347,Sayfa1!J:J)</f>
        <v>0</v>
      </c>
      <c r="Q347" s="336">
        <f>SUMIF(Sayfa1!L:L,C347,Sayfa1!M:M)</f>
        <v>6</v>
      </c>
      <c r="R347" s="425"/>
      <c r="S347" s="425"/>
      <c r="T347" s="425"/>
      <c r="U347" s="239"/>
    </row>
    <row r="348" spans="1:21" x14ac:dyDescent="0.35">
      <c r="A348" s="31" t="s">
        <v>82</v>
      </c>
      <c r="B348" s="247"/>
      <c r="C348" s="32">
        <v>544008</v>
      </c>
      <c r="D348" s="569" t="s">
        <v>546</v>
      </c>
      <c r="E348" s="37" t="s">
        <v>3724</v>
      </c>
      <c r="F348" s="321">
        <v>0</v>
      </c>
      <c r="G348" s="322">
        <v>0</v>
      </c>
      <c r="H348" s="323">
        <v>4</v>
      </c>
      <c r="I348" s="324">
        <v>4</v>
      </c>
      <c r="J348" s="196">
        <v>8</v>
      </c>
      <c r="K348" s="34">
        <v>0</v>
      </c>
      <c r="L348" s="36">
        <v>1212</v>
      </c>
      <c r="M348" s="72"/>
      <c r="N348" s="508"/>
      <c r="O348" s="336">
        <f>SUMIF(beklenen!F:F,C348,beklenen!J:J)</f>
        <v>0</v>
      </c>
      <c r="P348" s="336">
        <f>SUMIF(Sayfa1!I:I,C348,Sayfa1!J:J)</f>
        <v>0</v>
      </c>
      <c r="Q348" s="336">
        <f>SUMIF(Sayfa1!L:L,C348,Sayfa1!M:M)</f>
        <v>0</v>
      </c>
      <c r="R348" s="425"/>
      <c r="S348" s="425"/>
      <c r="T348" s="425"/>
      <c r="U348" s="239"/>
    </row>
    <row r="349" spans="1:21" x14ac:dyDescent="0.35">
      <c r="A349" s="31" t="s">
        <v>82</v>
      </c>
      <c r="B349" s="247" t="s">
        <v>430</v>
      </c>
      <c r="C349" s="90">
        <v>216928</v>
      </c>
      <c r="D349" s="482" t="s">
        <v>546</v>
      </c>
      <c r="E349" s="90" t="s">
        <v>1491</v>
      </c>
      <c r="F349" s="321">
        <v>0</v>
      </c>
      <c r="G349" s="322">
        <v>0</v>
      </c>
      <c r="H349" s="323">
        <v>0</v>
      </c>
      <c r="I349" s="324">
        <v>2</v>
      </c>
      <c r="J349" s="61">
        <v>2</v>
      </c>
      <c r="K349" s="72">
        <v>0</v>
      </c>
      <c r="L349" s="36">
        <v>995</v>
      </c>
      <c r="M349" s="72"/>
      <c r="N349" s="508"/>
      <c r="O349" s="336">
        <f>SUMIF(beklenen!F:F,C349,beklenen!J:J)</f>
        <v>30</v>
      </c>
      <c r="P349" s="336">
        <f>SUMIF(Sayfa1!I:I,C349,Sayfa1!J:J)</f>
        <v>0</v>
      </c>
      <c r="Q349" s="336">
        <f>SUMIF(Sayfa1!L:L,C349,Sayfa1!M:M)</f>
        <v>35</v>
      </c>
      <c r="R349" s="425"/>
      <c r="S349" s="425"/>
      <c r="T349" s="425"/>
      <c r="U349" s="239"/>
    </row>
    <row r="350" spans="1:21" x14ac:dyDescent="0.35">
      <c r="A350" s="593" t="s">
        <v>82</v>
      </c>
      <c r="B350" s="590" t="s">
        <v>430</v>
      </c>
      <c r="C350" s="90">
        <v>545832</v>
      </c>
      <c r="D350" s="195" t="s">
        <v>546</v>
      </c>
      <c r="E350" s="90" t="s">
        <v>524</v>
      </c>
      <c r="F350" s="321">
        <v>0</v>
      </c>
      <c r="G350" s="322">
        <v>0</v>
      </c>
      <c r="H350" s="323">
        <v>4</v>
      </c>
      <c r="I350" s="324">
        <v>4</v>
      </c>
      <c r="J350" s="61">
        <v>8</v>
      </c>
      <c r="K350" s="72">
        <v>4</v>
      </c>
      <c r="L350" s="36">
        <v>1121</v>
      </c>
      <c r="M350" s="72"/>
      <c r="N350" s="508"/>
      <c r="O350" s="336">
        <f>SUMIF(beklenen!F:F,C350,beklenen!J:J)</f>
        <v>0</v>
      </c>
      <c r="P350" s="336">
        <f>SUMIF(Sayfa1!I:I,C350,Sayfa1!J:J)</f>
        <v>0</v>
      </c>
      <c r="Q350" s="336">
        <f>SUMIF(Sayfa1!L:L,C350,Sayfa1!M:M)</f>
        <v>0</v>
      </c>
      <c r="R350" s="425"/>
      <c r="S350" s="425"/>
      <c r="T350" s="425"/>
      <c r="U350" s="239"/>
    </row>
    <row r="351" spans="1:21" x14ac:dyDescent="0.35">
      <c r="A351" s="31" t="s">
        <v>82</v>
      </c>
      <c r="B351" s="247"/>
      <c r="C351" s="421">
        <v>544673</v>
      </c>
      <c r="D351" s="164" t="s">
        <v>1224</v>
      </c>
      <c r="E351" s="52" t="s">
        <v>2249</v>
      </c>
      <c r="F351" s="321">
        <v>0</v>
      </c>
      <c r="G351" s="322">
        <v>0</v>
      </c>
      <c r="H351" s="323">
        <v>4</v>
      </c>
      <c r="I351" s="324">
        <v>2</v>
      </c>
      <c r="J351" s="41">
        <v>6</v>
      </c>
      <c r="K351" s="49">
        <v>0</v>
      </c>
      <c r="L351" s="42">
        <v>1220</v>
      </c>
      <c r="M351" s="72"/>
      <c r="N351" s="508">
        <f>J351-K351</f>
        <v>6</v>
      </c>
      <c r="O351" s="336">
        <f>SUMIF(beklenen!F:F,C351,beklenen!J:J)</f>
        <v>0</v>
      </c>
      <c r="P351" s="336">
        <f>SUMIF(Sayfa1!I:I,C351,Sayfa1!J:J)</f>
        <v>0</v>
      </c>
      <c r="Q351" s="336">
        <f>SUMIF(Sayfa1!L:L,C351,Sayfa1!M:M)</f>
        <v>1</v>
      </c>
      <c r="R351" s="425"/>
      <c r="S351" s="425"/>
      <c r="T351" s="425"/>
      <c r="U351" s="239"/>
    </row>
    <row r="352" spans="1:21" x14ac:dyDescent="0.35">
      <c r="A352" s="31" t="s">
        <v>82</v>
      </c>
      <c r="B352" s="247" t="s">
        <v>430</v>
      </c>
      <c r="C352" s="138">
        <v>216993</v>
      </c>
      <c r="D352" s="255" t="s">
        <v>1224</v>
      </c>
      <c r="E352" s="52" t="s">
        <v>1493</v>
      </c>
      <c r="F352" s="321">
        <v>0</v>
      </c>
      <c r="G352" s="322">
        <v>0</v>
      </c>
      <c r="H352" s="323">
        <v>0</v>
      </c>
      <c r="I352" s="324">
        <v>4</v>
      </c>
      <c r="J352" s="41">
        <v>4</v>
      </c>
      <c r="K352" s="49">
        <v>0</v>
      </c>
      <c r="L352" s="42">
        <v>1135</v>
      </c>
      <c r="M352" s="72"/>
      <c r="N352" s="508">
        <f>J352-K352</f>
        <v>4</v>
      </c>
      <c r="O352" s="336">
        <f>SUMIF(beklenen!F:F,C352,beklenen!J:J)</f>
        <v>4</v>
      </c>
      <c r="P352" s="336">
        <f>SUMIF(Sayfa1!I:I,C352,Sayfa1!J:J)</f>
        <v>0</v>
      </c>
      <c r="Q352" s="336">
        <f>SUMIF(Sayfa1!L:L,C352,Sayfa1!M:M)</f>
        <v>8</v>
      </c>
      <c r="R352" s="425"/>
      <c r="S352" s="425"/>
      <c r="T352" s="425"/>
      <c r="U352" s="239"/>
    </row>
    <row r="353" spans="1:21" x14ac:dyDescent="0.35">
      <c r="A353" s="31" t="s">
        <v>82</v>
      </c>
      <c r="B353" s="247" t="s">
        <v>430</v>
      </c>
      <c r="C353" s="138">
        <v>545283</v>
      </c>
      <c r="D353" s="462" t="s">
        <v>1224</v>
      </c>
      <c r="E353" s="52" t="s">
        <v>1766</v>
      </c>
      <c r="F353" s="321">
        <v>0</v>
      </c>
      <c r="G353" s="322">
        <v>0</v>
      </c>
      <c r="H353" s="323">
        <v>4</v>
      </c>
      <c r="I353" s="324">
        <v>0</v>
      </c>
      <c r="J353" s="41">
        <v>4</v>
      </c>
      <c r="K353" s="49">
        <v>0</v>
      </c>
      <c r="L353" s="42">
        <v>1365</v>
      </c>
      <c r="M353" s="72"/>
      <c r="N353" s="508"/>
      <c r="O353" s="336">
        <f>SUMIF(beklenen!F:F,C353,beklenen!J:J)</f>
        <v>0</v>
      </c>
      <c r="P353" s="336">
        <f>SUMIF(Sayfa1!I:I,C353,Sayfa1!J:J)</f>
        <v>4</v>
      </c>
      <c r="Q353" s="336">
        <f>SUMIF(Sayfa1!L:L,C353,Sayfa1!M:M)</f>
        <v>0</v>
      </c>
      <c r="R353" s="425"/>
      <c r="S353" s="425"/>
      <c r="T353" s="425"/>
      <c r="U353" s="239"/>
    </row>
    <row r="354" spans="1:21" x14ac:dyDescent="0.35">
      <c r="A354" s="31" t="s">
        <v>82</v>
      </c>
      <c r="B354" s="247" t="s">
        <v>430</v>
      </c>
      <c r="C354" s="138">
        <v>545852</v>
      </c>
      <c r="D354" s="164" t="s">
        <v>1224</v>
      </c>
      <c r="E354" s="52" t="s">
        <v>1766</v>
      </c>
      <c r="F354" s="321">
        <v>0</v>
      </c>
      <c r="G354" s="322">
        <v>0</v>
      </c>
      <c r="H354" s="323">
        <v>0</v>
      </c>
      <c r="I354" s="324">
        <v>0</v>
      </c>
      <c r="J354" s="41">
        <v>0</v>
      </c>
      <c r="K354" s="49">
        <v>0</v>
      </c>
      <c r="L354" s="42">
        <v>1365</v>
      </c>
      <c r="M354" s="72"/>
      <c r="N354" s="508">
        <f>J354-K354</f>
        <v>0</v>
      </c>
      <c r="O354" s="336">
        <f>SUMIF(beklenen!F:F,C354,beklenen!J:J)</f>
        <v>0</v>
      </c>
      <c r="P354" s="336">
        <f>SUMIF(Sayfa1!I:I,C354,Sayfa1!J:J)</f>
        <v>0</v>
      </c>
      <c r="Q354" s="336">
        <f>SUMIF(Sayfa1!L:L,C354,Sayfa1!M:M)</f>
        <v>4</v>
      </c>
      <c r="R354" s="425"/>
      <c r="S354" s="425"/>
      <c r="T354" s="425"/>
      <c r="U354" s="239"/>
    </row>
    <row r="355" spans="1:21" x14ac:dyDescent="0.35">
      <c r="A355" s="31" t="s">
        <v>82</v>
      </c>
      <c r="B355" s="502"/>
      <c r="C355" s="139">
        <v>216830</v>
      </c>
      <c r="D355" s="131" t="s">
        <v>492</v>
      </c>
      <c r="E355" s="90" t="s">
        <v>531</v>
      </c>
      <c r="F355" s="321">
        <v>0</v>
      </c>
      <c r="G355" s="322">
        <v>0</v>
      </c>
      <c r="H355" s="323">
        <v>0</v>
      </c>
      <c r="I355" s="324">
        <v>4</v>
      </c>
      <c r="J355" s="61">
        <v>4</v>
      </c>
      <c r="K355" s="34">
        <v>0</v>
      </c>
      <c r="L355" s="36">
        <v>930</v>
      </c>
      <c r="M355" s="72"/>
      <c r="N355" s="508">
        <f>J355-K355</f>
        <v>4</v>
      </c>
      <c r="O355" s="336">
        <f>SUMIF(beklenen!F:F,C355,beklenen!J:J)</f>
        <v>0</v>
      </c>
      <c r="P355" s="336">
        <f>SUMIF(Sayfa1!I:I,C355,Sayfa1!J:J)</f>
        <v>0</v>
      </c>
      <c r="Q355" s="336">
        <f>SUMIF(Sayfa1!L:L,C355,Sayfa1!M:M)</f>
        <v>18</v>
      </c>
      <c r="R355" s="425"/>
      <c r="S355" s="425"/>
      <c r="T355" s="425"/>
      <c r="U355" s="239"/>
    </row>
    <row r="356" spans="1:21" x14ac:dyDescent="0.35">
      <c r="A356" s="31" t="s">
        <v>82</v>
      </c>
      <c r="B356" s="502"/>
      <c r="C356" s="139">
        <v>518007</v>
      </c>
      <c r="D356" s="142" t="s">
        <v>492</v>
      </c>
      <c r="E356" s="90" t="s">
        <v>3724</v>
      </c>
      <c r="F356" s="321">
        <v>0</v>
      </c>
      <c r="G356" s="322">
        <v>0</v>
      </c>
      <c r="H356" s="323">
        <v>0</v>
      </c>
      <c r="I356" s="324">
        <v>4</v>
      </c>
      <c r="J356" s="61">
        <v>4</v>
      </c>
      <c r="K356" s="34">
        <v>0</v>
      </c>
      <c r="L356" s="36">
        <v>1181</v>
      </c>
      <c r="M356" s="72"/>
      <c r="N356" s="508"/>
      <c r="O356" s="336">
        <f>SUMIF(beklenen!F:F,C356,beklenen!J:J)</f>
        <v>0</v>
      </c>
      <c r="P356" s="336">
        <f>SUMIF(Sayfa1!I:I,C356,Sayfa1!J:J)</f>
        <v>0</v>
      </c>
      <c r="Q356" s="336">
        <f>SUMIF(Sayfa1!L:L,C356,Sayfa1!M:M)</f>
        <v>0</v>
      </c>
      <c r="R356" s="425"/>
      <c r="S356" s="425"/>
      <c r="T356" s="425"/>
      <c r="U356" s="239"/>
    </row>
    <row r="357" spans="1:21" x14ac:dyDescent="0.35">
      <c r="A357" s="31" t="s">
        <v>82</v>
      </c>
      <c r="B357" s="502"/>
      <c r="C357" s="141">
        <v>544095</v>
      </c>
      <c r="D357" s="455" t="s">
        <v>492</v>
      </c>
      <c r="E357" s="60" t="s">
        <v>493</v>
      </c>
      <c r="F357" s="321">
        <v>0</v>
      </c>
      <c r="G357" s="322">
        <v>0</v>
      </c>
      <c r="H357" s="323">
        <v>4</v>
      </c>
      <c r="I357" s="324">
        <v>4</v>
      </c>
      <c r="J357" s="61">
        <v>8</v>
      </c>
      <c r="K357" s="34">
        <v>0</v>
      </c>
      <c r="L357" s="36">
        <v>1131</v>
      </c>
      <c r="M357" s="72"/>
      <c r="N357" s="508">
        <f>J357-K357</f>
        <v>8</v>
      </c>
      <c r="O357" s="336">
        <f>SUMIF(beklenen!F:F,C357,beklenen!J:J)</f>
        <v>0</v>
      </c>
      <c r="P357" s="336">
        <f>SUMIF(Sayfa1!I:I,C357,Sayfa1!J:J)</f>
        <v>8</v>
      </c>
      <c r="Q357" s="336">
        <f>SUMIF(Sayfa1!L:L,C357,Sayfa1!M:M)</f>
        <v>0</v>
      </c>
      <c r="R357" s="425"/>
      <c r="S357" s="425"/>
      <c r="T357" s="425"/>
      <c r="U357" s="239"/>
    </row>
    <row r="358" spans="1:21" x14ac:dyDescent="0.35">
      <c r="A358" s="31" t="s">
        <v>82</v>
      </c>
      <c r="B358" s="247" t="s">
        <v>430</v>
      </c>
      <c r="C358" s="190">
        <v>216963</v>
      </c>
      <c r="D358" s="481" t="s">
        <v>492</v>
      </c>
      <c r="E358" s="120" t="s">
        <v>810</v>
      </c>
      <c r="F358" s="321">
        <v>0</v>
      </c>
      <c r="G358" s="322">
        <v>4</v>
      </c>
      <c r="H358" s="323">
        <v>8</v>
      </c>
      <c r="I358" s="324">
        <v>8</v>
      </c>
      <c r="J358" s="61">
        <v>20</v>
      </c>
      <c r="K358" s="34">
        <v>0</v>
      </c>
      <c r="L358" s="36">
        <v>950</v>
      </c>
      <c r="M358" s="72"/>
      <c r="N358" s="508">
        <f>J358-K358</f>
        <v>20</v>
      </c>
      <c r="O358" s="336">
        <f>SUMIF(beklenen!F:F,C358,beklenen!J:J)</f>
        <v>0</v>
      </c>
      <c r="P358" s="336">
        <f>SUMIF(Sayfa1!I:I,C358,Sayfa1!J:J)</f>
        <v>2</v>
      </c>
      <c r="Q358" s="336">
        <f>SUMIF(Sayfa1!L:L,C358,Sayfa1!M:M)</f>
        <v>22</v>
      </c>
      <c r="R358" s="425"/>
      <c r="S358" s="425"/>
      <c r="T358" s="425"/>
      <c r="U358" s="239"/>
    </row>
    <row r="359" spans="1:21" x14ac:dyDescent="0.35">
      <c r="A359" s="31" t="s">
        <v>82</v>
      </c>
      <c r="B359" s="247" t="s">
        <v>430</v>
      </c>
      <c r="C359" s="139">
        <v>545816</v>
      </c>
      <c r="D359" s="560" t="s">
        <v>492</v>
      </c>
      <c r="E359" s="90" t="s">
        <v>524</v>
      </c>
      <c r="F359" s="321">
        <v>0</v>
      </c>
      <c r="G359" s="322">
        <v>0</v>
      </c>
      <c r="H359" s="323">
        <v>4</v>
      </c>
      <c r="I359" s="324">
        <v>4</v>
      </c>
      <c r="J359" s="61">
        <v>8</v>
      </c>
      <c r="K359" s="34">
        <v>0</v>
      </c>
      <c r="L359" s="36">
        <v>1160</v>
      </c>
      <c r="M359" s="72"/>
      <c r="N359" s="508">
        <f>J359-K359</f>
        <v>8</v>
      </c>
      <c r="O359" s="336">
        <f>SUMIF(beklenen!F:F,C359,beklenen!J:J)</f>
        <v>0</v>
      </c>
      <c r="P359" s="336">
        <f>SUMIF(Sayfa1!I:I,C359,Sayfa1!J:J)</f>
        <v>8</v>
      </c>
      <c r="Q359" s="336">
        <f>SUMIF(Sayfa1!L:L,C359,Sayfa1!M:M)</f>
        <v>8</v>
      </c>
      <c r="R359" s="425"/>
      <c r="S359" s="425"/>
      <c r="T359" s="425"/>
      <c r="U359" s="239"/>
    </row>
    <row r="360" spans="1:21" x14ac:dyDescent="0.35">
      <c r="A360" s="31" t="s">
        <v>82</v>
      </c>
      <c r="B360" s="247" t="s">
        <v>430</v>
      </c>
      <c r="C360" s="90">
        <v>612610</v>
      </c>
      <c r="D360" s="573" t="s">
        <v>492</v>
      </c>
      <c r="E360" s="90" t="s">
        <v>4485</v>
      </c>
      <c r="F360" s="321">
        <v>0</v>
      </c>
      <c r="G360" s="322">
        <v>0</v>
      </c>
      <c r="H360" s="323">
        <v>0</v>
      </c>
      <c r="I360" s="324">
        <v>0</v>
      </c>
      <c r="J360" s="61">
        <v>0</v>
      </c>
      <c r="K360" s="72">
        <v>0</v>
      </c>
      <c r="L360" s="36">
        <v>1166</v>
      </c>
      <c r="M360" s="72"/>
      <c r="N360" s="508"/>
      <c r="O360" s="336">
        <f>SUMIF(beklenen!F:F,C360,beklenen!J:J)</f>
        <v>4</v>
      </c>
      <c r="P360" s="336">
        <f>SUMIF(Sayfa1!I:I,C360,Sayfa1!J:J)</f>
        <v>0</v>
      </c>
      <c r="Q360" s="336">
        <f>SUMIF(Sayfa1!L:L,C360,Sayfa1!M:M)</f>
        <v>0</v>
      </c>
      <c r="R360" s="425"/>
      <c r="S360" s="425"/>
      <c r="T360" s="425"/>
      <c r="U360" s="239"/>
    </row>
    <row r="361" spans="1:21" x14ac:dyDescent="0.35">
      <c r="A361" s="31" t="s">
        <v>82</v>
      </c>
      <c r="B361" s="247"/>
      <c r="C361" s="39">
        <v>216860</v>
      </c>
      <c r="D361" s="583" t="s">
        <v>101</v>
      </c>
      <c r="E361" s="245" t="s">
        <v>542</v>
      </c>
      <c r="F361" s="321">
        <v>0</v>
      </c>
      <c r="G361" s="322">
        <v>2</v>
      </c>
      <c r="H361" s="323">
        <v>3</v>
      </c>
      <c r="I361" s="324">
        <v>0</v>
      </c>
      <c r="J361" s="41">
        <v>5</v>
      </c>
      <c r="K361" s="49">
        <v>0</v>
      </c>
      <c r="L361" s="42">
        <v>1017</v>
      </c>
      <c r="M361" s="72"/>
      <c r="N361" s="508"/>
      <c r="O361" s="336">
        <f>SUMIF(beklenen!F:F,C361,beklenen!J:J)</f>
        <v>0</v>
      </c>
      <c r="P361" s="336">
        <f>SUMIF(Sayfa1!I:I,C361,Sayfa1!J:J)</f>
        <v>0</v>
      </c>
      <c r="Q361" s="336">
        <f>SUMIF(Sayfa1!L:L,C361,Sayfa1!M:M)</f>
        <v>11</v>
      </c>
      <c r="R361" s="425"/>
      <c r="S361" s="425"/>
      <c r="T361" s="425"/>
      <c r="U361" s="239"/>
    </row>
    <row r="362" spans="1:21" x14ac:dyDescent="0.35">
      <c r="A362" s="31" t="s">
        <v>82</v>
      </c>
      <c r="B362" s="247"/>
      <c r="C362" s="126">
        <v>544028</v>
      </c>
      <c r="D362" s="501" t="s">
        <v>101</v>
      </c>
      <c r="E362" s="92" t="s">
        <v>1303</v>
      </c>
      <c r="F362" s="321">
        <v>0</v>
      </c>
      <c r="G362" s="322">
        <v>0</v>
      </c>
      <c r="H362" s="323">
        <v>4</v>
      </c>
      <c r="I362" s="324">
        <v>4</v>
      </c>
      <c r="J362" s="41">
        <v>8</v>
      </c>
      <c r="K362" s="28">
        <v>0</v>
      </c>
      <c r="L362" s="123">
        <v>1202</v>
      </c>
      <c r="M362" s="72"/>
      <c r="N362" s="508">
        <f t="shared" ref="N362:N382" si="19">J362-K362</f>
        <v>8</v>
      </c>
      <c r="O362" s="336">
        <f>SUMIF(beklenen!F:F,C362,beklenen!J:J)</f>
        <v>0</v>
      </c>
      <c r="P362" s="336">
        <f>SUMIF(Sayfa1!I:I,C362,Sayfa1!J:J)</f>
        <v>0</v>
      </c>
      <c r="Q362" s="336">
        <f>SUMIF(Sayfa1!L:L,C362,Sayfa1!M:M)</f>
        <v>0</v>
      </c>
      <c r="R362" s="425"/>
      <c r="S362" s="425"/>
      <c r="T362" s="425"/>
      <c r="U362" s="239"/>
    </row>
    <row r="363" spans="1:21" x14ac:dyDescent="0.35">
      <c r="A363" s="31" t="s">
        <v>82</v>
      </c>
      <c r="B363" s="247" t="s">
        <v>430</v>
      </c>
      <c r="C363" s="39">
        <v>216935</v>
      </c>
      <c r="D363" s="58" t="s">
        <v>101</v>
      </c>
      <c r="E363" s="245" t="s">
        <v>827</v>
      </c>
      <c r="F363" s="321">
        <v>0</v>
      </c>
      <c r="G363" s="322">
        <v>0</v>
      </c>
      <c r="H363" s="323">
        <v>0</v>
      </c>
      <c r="I363" s="324">
        <v>4</v>
      </c>
      <c r="J363" s="41">
        <v>4</v>
      </c>
      <c r="K363" s="49">
        <v>0</v>
      </c>
      <c r="L363" s="42">
        <v>944</v>
      </c>
      <c r="M363" s="72"/>
      <c r="N363" s="508">
        <f t="shared" si="19"/>
        <v>4</v>
      </c>
      <c r="O363" s="336">
        <f>SUMIF(beklenen!F:F,C363,beklenen!J:J)</f>
        <v>12</v>
      </c>
      <c r="P363" s="336">
        <f>SUMIF(Sayfa1!I:I,C363,Sayfa1!J:J)</f>
        <v>0</v>
      </c>
      <c r="Q363" s="336">
        <f>SUMIF(Sayfa1!L:L,C363,Sayfa1!M:M)</f>
        <v>16</v>
      </c>
      <c r="R363" s="425"/>
      <c r="S363" s="425"/>
      <c r="T363" s="425"/>
      <c r="U363" s="239"/>
    </row>
    <row r="364" spans="1:21" x14ac:dyDescent="0.35">
      <c r="A364" s="31" t="s">
        <v>82</v>
      </c>
      <c r="B364" s="247" t="s">
        <v>430</v>
      </c>
      <c r="C364" s="245">
        <v>545829</v>
      </c>
      <c r="D364" s="536" t="s">
        <v>101</v>
      </c>
      <c r="E364" s="245" t="s">
        <v>1495</v>
      </c>
      <c r="F364" s="321">
        <v>0</v>
      </c>
      <c r="G364" s="322">
        <v>0</v>
      </c>
      <c r="H364" s="323">
        <v>4</v>
      </c>
      <c r="I364" s="324">
        <v>0</v>
      </c>
      <c r="J364" s="41">
        <v>4</v>
      </c>
      <c r="K364" s="49">
        <v>0</v>
      </c>
      <c r="L364" s="42">
        <v>1149</v>
      </c>
      <c r="M364" s="72"/>
      <c r="N364" s="508">
        <f t="shared" si="19"/>
        <v>4</v>
      </c>
      <c r="O364" s="336">
        <f>SUMIF(beklenen!F:F,C364,beklenen!J:J)</f>
        <v>0</v>
      </c>
      <c r="P364" s="336">
        <f>SUMIF(Sayfa1!I:I,C364,Sayfa1!J:J)</f>
        <v>4</v>
      </c>
      <c r="Q364" s="336">
        <f>SUMIF(Sayfa1!L:L,C364,Sayfa1!M:M)</f>
        <v>0</v>
      </c>
      <c r="R364" s="425"/>
      <c r="S364" s="425"/>
      <c r="T364" s="425"/>
      <c r="U364" s="239"/>
    </row>
    <row r="365" spans="1:21" x14ac:dyDescent="0.35">
      <c r="A365" s="31" t="s">
        <v>82</v>
      </c>
      <c r="B365" s="247"/>
      <c r="C365" s="37">
        <v>544312</v>
      </c>
      <c r="D365" s="458" t="s">
        <v>102</v>
      </c>
      <c r="E365" s="37" t="s">
        <v>1309</v>
      </c>
      <c r="F365" s="321">
        <v>0</v>
      </c>
      <c r="G365" s="322">
        <v>0</v>
      </c>
      <c r="H365" s="323">
        <v>4</v>
      </c>
      <c r="I365" s="324">
        <v>0</v>
      </c>
      <c r="J365" s="61">
        <v>4</v>
      </c>
      <c r="K365" s="34">
        <v>0</v>
      </c>
      <c r="L365" s="153">
        <v>1156</v>
      </c>
      <c r="M365" s="72"/>
      <c r="N365" s="508"/>
      <c r="O365" s="336">
        <f>SUMIF(beklenen!F:F,C365,beklenen!J:J)</f>
        <v>0</v>
      </c>
      <c r="P365" s="336">
        <f>SUMIF(Sayfa1!I:I,C365,Sayfa1!J:J)</f>
        <v>4</v>
      </c>
      <c r="Q365" s="336">
        <f>SUMIF(Sayfa1!L:L,C365,Sayfa1!M:M)</f>
        <v>8</v>
      </c>
      <c r="R365" s="425"/>
      <c r="S365" s="425"/>
      <c r="T365" s="425"/>
      <c r="U365" s="239"/>
    </row>
    <row r="366" spans="1:21" x14ac:dyDescent="0.35">
      <c r="A366" s="31" t="s">
        <v>82</v>
      </c>
      <c r="B366" s="247" t="s">
        <v>430</v>
      </c>
      <c r="C366" s="146">
        <v>216905</v>
      </c>
      <c r="D366" s="541" t="s">
        <v>102</v>
      </c>
      <c r="E366" s="37" t="s">
        <v>545</v>
      </c>
      <c r="F366" s="321">
        <v>0</v>
      </c>
      <c r="G366" s="322">
        <v>0</v>
      </c>
      <c r="H366" s="323">
        <v>4</v>
      </c>
      <c r="I366" s="324">
        <v>4</v>
      </c>
      <c r="J366" s="61">
        <v>8</v>
      </c>
      <c r="K366" s="34">
        <v>0</v>
      </c>
      <c r="L366" s="153">
        <v>959</v>
      </c>
      <c r="M366" s="72"/>
      <c r="N366" s="508">
        <f t="shared" si="19"/>
        <v>8</v>
      </c>
      <c r="O366" s="336">
        <f>SUMIF(beklenen!F:F,C366,beklenen!J:J)</f>
        <v>0</v>
      </c>
      <c r="P366" s="336">
        <f>SUMIF(Sayfa1!I:I,C366,Sayfa1!J:J)</f>
        <v>8</v>
      </c>
      <c r="Q366" s="336">
        <f>SUMIF(Sayfa1!L:L,C366,Sayfa1!M:M)</f>
        <v>8</v>
      </c>
      <c r="R366" s="425"/>
      <c r="S366" s="425"/>
      <c r="T366" s="425"/>
      <c r="U366" s="239"/>
    </row>
    <row r="367" spans="1:21" x14ac:dyDescent="0.35">
      <c r="A367" s="641" t="s">
        <v>82</v>
      </c>
      <c r="B367" s="642" t="s">
        <v>430</v>
      </c>
      <c r="C367" s="643">
        <v>545823</v>
      </c>
      <c r="D367" s="644" t="s">
        <v>102</v>
      </c>
      <c r="E367" s="648" t="s">
        <v>1114</v>
      </c>
      <c r="F367" s="321">
        <v>0</v>
      </c>
      <c r="G367" s="322">
        <v>0</v>
      </c>
      <c r="H367" s="323">
        <v>2</v>
      </c>
      <c r="I367" s="324">
        <v>4</v>
      </c>
      <c r="J367" s="61">
        <v>6</v>
      </c>
      <c r="K367" s="34">
        <v>0</v>
      </c>
      <c r="L367" s="153">
        <v>1169</v>
      </c>
      <c r="M367" s="72"/>
      <c r="N367" s="508">
        <f t="shared" si="19"/>
        <v>6</v>
      </c>
      <c r="O367" s="336">
        <f>SUMIF(beklenen!F:F,C367,beklenen!J:J)</f>
        <v>0</v>
      </c>
      <c r="P367" s="336">
        <f>SUMIF(Sayfa1!I:I,C367,Sayfa1!J:J)</f>
        <v>0</v>
      </c>
      <c r="Q367" s="336">
        <f>SUMIF(Sayfa1!L:L,C367,Sayfa1!M:M)</f>
        <v>12</v>
      </c>
      <c r="R367" s="425"/>
      <c r="S367" s="425"/>
      <c r="T367" s="425"/>
      <c r="U367" s="239"/>
    </row>
    <row r="368" spans="1:21" x14ac:dyDescent="0.35">
      <c r="A368" s="641" t="s">
        <v>82</v>
      </c>
      <c r="B368" s="642" t="s">
        <v>430</v>
      </c>
      <c r="C368" s="646">
        <v>545824</v>
      </c>
      <c r="D368" s="647" t="s">
        <v>102</v>
      </c>
      <c r="E368" s="645" t="s">
        <v>4639</v>
      </c>
      <c r="F368" s="321">
        <v>0</v>
      </c>
      <c r="G368" s="322">
        <v>0</v>
      </c>
      <c r="H368" s="323">
        <v>10</v>
      </c>
      <c r="I368" s="324">
        <v>0</v>
      </c>
      <c r="J368" s="61">
        <v>10</v>
      </c>
      <c r="K368" s="72">
        <v>0</v>
      </c>
      <c r="L368" s="153">
        <v>1169</v>
      </c>
      <c r="M368" s="72"/>
      <c r="N368" s="508"/>
      <c r="O368" s="336">
        <f>SUMIF(beklenen!F:F,C368,beklenen!J:J)</f>
        <v>0</v>
      </c>
      <c r="P368" s="336">
        <f>SUMIF(Sayfa1!I:I,C368,Sayfa1!J:J)</f>
        <v>0</v>
      </c>
      <c r="Q368" s="336">
        <f>SUMIF(Sayfa1!L:L,C368,Sayfa1!M:M)</f>
        <v>0</v>
      </c>
      <c r="R368" s="425"/>
      <c r="S368" s="425"/>
      <c r="T368" s="425"/>
      <c r="U368" s="239"/>
    </row>
    <row r="369" spans="1:21" x14ac:dyDescent="0.35">
      <c r="A369" s="31" t="s">
        <v>82</v>
      </c>
      <c r="B369" s="247"/>
      <c r="C369" s="245">
        <v>216870</v>
      </c>
      <c r="D369" s="73" t="s">
        <v>103</v>
      </c>
      <c r="E369" s="245" t="s">
        <v>351</v>
      </c>
      <c r="F369" s="321">
        <v>0</v>
      </c>
      <c r="G369" s="322">
        <v>4</v>
      </c>
      <c r="H369" s="323">
        <v>8</v>
      </c>
      <c r="I369" s="324">
        <v>4</v>
      </c>
      <c r="J369" s="41">
        <v>16</v>
      </c>
      <c r="K369" s="49">
        <v>0</v>
      </c>
      <c r="L369" s="123">
        <v>978</v>
      </c>
      <c r="M369" s="72"/>
      <c r="N369" s="508">
        <f t="shared" si="19"/>
        <v>16</v>
      </c>
      <c r="O369" s="336">
        <f>SUMIF(beklenen!F:F,C369,beklenen!J:J)</f>
        <v>0</v>
      </c>
      <c r="P369" s="336">
        <f>SUMIF(Sayfa1!I:I,C369,Sayfa1!J:J)</f>
        <v>0</v>
      </c>
      <c r="Q369" s="336">
        <f>SUMIF(Sayfa1!L:L,C369,Sayfa1!M:M)</f>
        <v>10</v>
      </c>
      <c r="R369" s="425"/>
      <c r="S369" s="425"/>
      <c r="T369" s="425"/>
      <c r="U369" s="239"/>
    </row>
    <row r="370" spans="1:21" x14ac:dyDescent="0.35">
      <c r="A370" s="31" t="s">
        <v>82</v>
      </c>
      <c r="B370" s="247"/>
      <c r="C370" s="245">
        <v>216562</v>
      </c>
      <c r="D370" s="62" t="s">
        <v>103</v>
      </c>
      <c r="E370" s="245" t="s">
        <v>1286</v>
      </c>
      <c r="F370" s="321">
        <v>0</v>
      </c>
      <c r="G370" s="322">
        <v>0</v>
      </c>
      <c r="H370" s="323">
        <v>4</v>
      </c>
      <c r="I370" s="324">
        <v>4</v>
      </c>
      <c r="J370" s="41">
        <v>8</v>
      </c>
      <c r="K370" s="49">
        <v>0</v>
      </c>
      <c r="L370" s="123">
        <v>961</v>
      </c>
      <c r="M370" s="72"/>
      <c r="N370" s="508">
        <f t="shared" si="19"/>
        <v>8</v>
      </c>
      <c r="O370" s="336">
        <f>SUMIF(beklenen!F:F,C370,beklenen!J:J)</f>
        <v>0</v>
      </c>
      <c r="P370" s="336">
        <f>SUMIF(Sayfa1!I:I,C370,Sayfa1!J:J)</f>
        <v>0</v>
      </c>
      <c r="Q370" s="336">
        <f>SUMIF(Sayfa1!L:L,C370,Sayfa1!M:M)</f>
        <v>8</v>
      </c>
      <c r="R370" s="425"/>
      <c r="S370" s="425"/>
      <c r="T370" s="425"/>
      <c r="U370" s="239"/>
    </row>
    <row r="371" spans="1:21" x14ac:dyDescent="0.35">
      <c r="A371" s="31" t="s">
        <v>82</v>
      </c>
      <c r="B371" s="247"/>
      <c r="C371" s="245">
        <v>544309</v>
      </c>
      <c r="D371" s="143" t="s">
        <v>103</v>
      </c>
      <c r="E371" s="245" t="s">
        <v>769</v>
      </c>
      <c r="F371" s="321">
        <v>0</v>
      </c>
      <c r="G371" s="322">
        <v>0</v>
      </c>
      <c r="H371" s="323">
        <v>0</v>
      </c>
      <c r="I371" s="324">
        <v>2</v>
      </c>
      <c r="J371" s="41">
        <v>2</v>
      </c>
      <c r="K371" s="49">
        <v>0</v>
      </c>
      <c r="L371" s="123">
        <v>1210</v>
      </c>
      <c r="M371" s="72"/>
      <c r="N371" s="508">
        <f t="shared" si="19"/>
        <v>2</v>
      </c>
      <c r="O371" s="336">
        <f>SUMIF(beklenen!F:F,C371,beklenen!J:J)</f>
        <v>0</v>
      </c>
      <c r="P371" s="336">
        <f>SUMIF(Sayfa1!I:I,C371,Sayfa1!J:J)</f>
        <v>1</v>
      </c>
      <c r="Q371" s="336">
        <f>SUMIF(Sayfa1!L:L,C371,Sayfa1!M:M)</f>
        <v>9</v>
      </c>
      <c r="R371" s="425"/>
      <c r="S371" s="425"/>
      <c r="T371" s="425"/>
      <c r="U371" s="239"/>
    </row>
    <row r="372" spans="1:21" x14ac:dyDescent="0.35">
      <c r="A372" s="31" t="s">
        <v>82</v>
      </c>
      <c r="B372" s="247" t="s">
        <v>430</v>
      </c>
      <c r="C372" s="245">
        <v>216977</v>
      </c>
      <c r="D372" s="62" t="s">
        <v>103</v>
      </c>
      <c r="E372" s="245" t="s">
        <v>1131</v>
      </c>
      <c r="F372" s="321">
        <v>20</v>
      </c>
      <c r="G372" s="322">
        <v>4</v>
      </c>
      <c r="H372" s="323">
        <v>12</v>
      </c>
      <c r="I372" s="324">
        <v>8</v>
      </c>
      <c r="J372" s="41">
        <v>44</v>
      </c>
      <c r="K372" s="49">
        <v>0</v>
      </c>
      <c r="L372" s="123">
        <v>1020</v>
      </c>
      <c r="M372" s="72"/>
      <c r="N372" s="508">
        <f t="shared" si="19"/>
        <v>44</v>
      </c>
      <c r="O372" s="336">
        <f>SUMIF(beklenen!F:F,C372,beklenen!J:J)</f>
        <v>0</v>
      </c>
      <c r="P372" s="336">
        <f>SUMIF(Sayfa1!I:I,C372,Sayfa1!J:J)</f>
        <v>0</v>
      </c>
      <c r="Q372" s="336">
        <f>SUMIF(Sayfa1!L:L,C372,Sayfa1!M:M)</f>
        <v>26</v>
      </c>
      <c r="R372" s="425"/>
      <c r="S372" s="425"/>
      <c r="T372" s="425"/>
      <c r="U372" s="239"/>
    </row>
    <row r="373" spans="1:21" x14ac:dyDescent="0.35">
      <c r="A373" s="31" t="s">
        <v>82</v>
      </c>
      <c r="B373" s="247" t="s">
        <v>430</v>
      </c>
      <c r="C373" s="245">
        <v>545811</v>
      </c>
      <c r="D373" s="124" t="s">
        <v>103</v>
      </c>
      <c r="E373" s="245" t="s">
        <v>428</v>
      </c>
      <c r="F373" s="321">
        <v>0</v>
      </c>
      <c r="G373" s="322">
        <v>0</v>
      </c>
      <c r="H373" s="323">
        <v>4</v>
      </c>
      <c r="I373" s="324">
        <v>8</v>
      </c>
      <c r="J373" s="41">
        <v>12</v>
      </c>
      <c r="K373" s="49">
        <v>0</v>
      </c>
      <c r="L373" s="123">
        <v>1208</v>
      </c>
      <c r="M373" s="72"/>
      <c r="N373" s="508">
        <f t="shared" si="19"/>
        <v>12</v>
      </c>
      <c r="O373" s="336">
        <f>SUMIF(beklenen!F:F,C373,beklenen!J:J)</f>
        <v>0</v>
      </c>
      <c r="P373" s="336">
        <f>SUMIF(Sayfa1!I:I,C373,Sayfa1!J:J)</f>
        <v>0</v>
      </c>
      <c r="Q373" s="336">
        <f>SUMIF(Sayfa1!L:L,C373,Sayfa1!M:M)</f>
        <v>22</v>
      </c>
      <c r="R373" s="425"/>
      <c r="S373" s="425"/>
      <c r="T373" s="425"/>
      <c r="U373" s="239"/>
    </row>
    <row r="374" spans="1:21" x14ac:dyDescent="0.35">
      <c r="A374" s="31" t="s">
        <v>82</v>
      </c>
      <c r="B374" s="247" t="s">
        <v>798</v>
      </c>
      <c r="C374" s="37" t="s">
        <v>1999</v>
      </c>
      <c r="D374" s="231" t="s">
        <v>2000</v>
      </c>
      <c r="E374" s="37" t="s">
        <v>2001</v>
      </c>
      <c r="F374" s="321">
        <v>0</v>
      </c>
      <c r="G374" s="322">
        <v>0</v>
      </c>
      <c r="H374" s="323">
        <v>0</v>
      </c>
      <c r="I374" s="324">
        <v>0</v>
      </c>
      <c r="J374" s="61">
        <v>0</v>
      </c>
      <c r="K374" s="72">
        <v>0</v>
      </c>
      <c r="L374" s="469">
        <v>1392</v>
      </c>
      <c r="M374" s="72"/>
      <c r="N374" s="508">
        <f t="shared" si="19"/>
        <v>0</v>
      </c>
      <c r="O374" s="336">
        <f>SUMIF(beklenen!F:F,C374,beklenen!J:J)</f>
        <v>0</v>
      </c>
      <c r="P374" s="336">
        <f>SUMIF(Sayfa1!I:I,C374,Sayfa1!J:J)</f>
        <v>0</v>
      </c>
      <c r="Q374" s="336">
        <f>SUMIF(Sayfa1!L:L,C374,Sayfa1!M:M)</f>
        <v>0</v>
      </c>
      <c r="R374" s="425"/>
      <c r="S374" s="425"/>
      <c r="T374" s="425"/>
      <c r="U374" s="239"/>
    </row>
    <row r="375" spans="1:21" x14ac:dyDescent="0.35">
      <c r="A375" s="31" t="s">
        <v>82</v>
      </c>
      <c r="B375" s="247"/>
      <c r="C375" s="245">
        <v>216645</v>
      </c>
      <c r="D375" s="62" t="s">
        <v>1262</v>
      </c>
      <c r="E375" s="245" t="s">
        <v>2959</v>
      </c>
      <c r="F375" s="321">
        <v>0</v>
      </c>
      <c r="G375" s="322">
        <v>0</v>
      </c>
      <c r="H375" s="323">
        <v>8</v>
      </c>
      <c r="I375" s="324">
        <v>4</v>
      </c>
      <c r="J375" s="41">
        <v>12</v>
      </c>
      <c r="K375" s="49">
        <v>0</v>
      </c>
      <c r="L375" s="470">
        <v>1190</v>
      </c>
      <c r="M375" s="72"/>
      <c r="N375" s="508">
        <f t="shared" si="19"/>
        <v>12</v>
      </c>
      <c r="O375" s="336">
        <f>SUMIF(beklenen!F:F,C375,beklenen!J:J)</f>
        <v>0</v>
      </c>
      <c r="P375" s="336">
        <f>SUMIF(Sayfa1!I:I,C375,Sayfa1!J:J)</f>
        <v>0</v>
      </c>
      <c r="Q375" s="336">
        <f>SUMIF(Sayfa1!L:L,C375,Sayfa1!M:M)</f>
        <v>0</v>
      </c>
      <c r="R375" s="425"/>
      <c r="S375" s="425"/>
      <c r="T375" s="425"/>
      <c r="U375" s="239"/>
    </row>
    <row r="376" spans="1:21" x14ac:dyDescent="0.35">
      <c r="A376" s="593" t="s">
        <v>82</v>
      </c>
      <c r="B376" s="590"/>
      <c r="C376" s="245">
        <v>216567</v>
      </c>
      <c r="D376" s="62" t="s">
        <v>1262</v>
      </c>
      <c r="E376" s="245" t="s">
        <v>4600</v>
      </c>
      <c r="F376" s="321">
        <v>0</v>
      </c>
      <c r="G376" s="322">
        <v>0</v>
      </c>
      <c r="H376" s="323">
        <v>0</v>
      </c>
      <c r="I376" s="324">
        <v>4</v>
      </c>
      <c r="J376" s="41">
        <v>4</v>
      </c>
      <c r="K376" s="49">
        <v>0</v>
      </c>
      <c r="L376" s="470">
        <v>1190</v>
      </c>
      <c r="M376" s="72"/>
      <c r="N376" s="508"/>
      <c r="O376" s="336">
        <f>SUMIF(beklenen!F:F,C376,beklenen!J:J)</f>
        <v>0</v>
      </c>
      <c r="P376" s="336">
        <f>SUMIF(Sayfa1!I:I,C376,Sayfa1!J:J)</f>
        <v>0</v>
      </c>
      <c r="Q376" s="336">
        <f>SUMIF(Sayfa1!L:L,C376,Sayfa1!M:M)</f>
        <v>0</v>
      </c>
      <c r="R376" s="425"/>
      <c r="S376" s="425"/>
      <c r="T376" s="425"/>
      <c r="U376" s="239"/>
    </row>
    <row r="377" spans="1:21" x14ac:dyDescent="0.35">
      <c r="A377" s="31" t="s">
        <v>82</v>
      </c>
      <c r="B377" s="247"/>
      <c r="C377" s="245">
        <v>544103</v>
      </c>
      <c r="D377" s="75" t="s">
        <v>1262</v>
      </c>
      <c r="E377" s="245" t="s">
        <v>1877</v>
      </c>
      <c r="F377" s="321">
        <v>0</v>
      </c>
      <c r="G377" s="322">
        <v>0</v>
      </c>
      <c r="H377" s="323">
        <v>4</v>
      </c>
      <c r="I377" s="324">
        <v>0</v>
      </c>
      <c r="J377" s="40">
        <v>4</v>
      </c>
      <c r="K377" s="49">
        <v>0</v>
      </c>
      <c r="L377" s="470">
        <v>1442</v>
      </c>
      <c r="M377" s="72"/>
      <c r="N377" s="508">
        <f t="shared" si="19"/>
        <v>4</v>
      </c>
      <c r="O377" s="336">
        <f>SUMIF(beklenen!F:F,C377,beklenen!J:J)</f>
        <v>0</v>
      </c>
      <c r="P377" s="336">
        <f>SUMIF(Sayfa1!I:I,C377,Sayfa1!J:J)</f>
        <v>0</v>
      </c>
      <c r="Q377" s="336">
        <f>SUMIF(Sayfa1!L:L,C377,Sayfa1!M:M)</f>
        <v>17</v>
      </c>
      <c r="R377" s="425"/>
      <c r="S377" s="425"/>
      <c r="T377" s="425"/>
      <c r="U377" s="239"/>
    </row>
    <row r="378" spans="1:21" x14ac:dyDescent="0.35">
      <c r="A378" s="31" t="s">
        <v>82</v>
      </c>
      <c r="B378" s="247" t="s">
        <v>430</v>
      </c>
      <c r="C378" s="245">
        <v>612623</v>
      </c>
      <c r="D378" s="62" t="s">
        <v>1262</v>
      </c>
      <c r="E378" s="245" t="s">
        <v>4487</v>
      </c>
      <c r="F378" s="321">
        <v>0</v>
      </c>
      <c r="G378" s="322">
        <v>0</v>
      </c>
      <c r="H378" s="323">
        <v>0</v>
      </c>
      <c r="I378" s="324">
        <v>0</v>
      </c>
      <c r="J378" s="40">
        <v>0</v>
      </c>
      <c r="K378" s="49">
        <v>0</v>
      </c>
      <c r="L378" s="470">
        <v>1412</v>
      </c>
      <c r="M378" s="72"/>
      <c r="N378" s="508">
        <f t="shared" si="19"/>
        <v>0</v>
      </c>
      <c r="O378" s="336">
        <f>SUMIF(beklenen!F:F,C378,beklenen!J:J)</f>
        <v>4</v>
      </c>
      <c r="P378" s="336">
        <f>SUMIF(Sayfa1!I:I,C378,Sayfa1!J:J)</f>
        <v>0</v>
      </c>
      <c r="Q378" s="336">
        <f>SUMIF(Sayfa1!L:L,C378,Sayfa1!M:M)</f>
        <v>0</v>
      </c>
      <c r="R378" s="425"/>
      <c r="S378" s="425"/>
      <c r="T378" s="425"/>
      <c r="U378" s="239"/>
    </row>
    <row r="379" spans="1:21" x14ac:dyDescent="0.35">
      <c r="A379" s="31" t="s">
        <v>82</v>
      </c>
      <c r="B379" s="247" t="s">
        <v>430</v>
      </c>
      <c r="C379" s="245">
        <v>511916</v>
      </c>
      <c r="D379" s="124" t="s">
        <v>1262</v>
      </c>
      <c r="E379" s="245" t="s">
        <v>2625</v>
      </c>
      <c r="F379" s="321">
        <v>0</v>
      </c>
      <c r="G379" s="322">
        <v>0</v>
      </c>
      <c r="H379" s="323">
        <v>4</v>
      </c>
      <c r="I379" s="324">
        <v>4</v>
      </c>
      <c r="J379" s="40">
        <v>8</v>
      </c>
      <c r="K379" s="49">
        <v>0</v>
      </c>
      <c r="L379" s="470">
        <v>1374</v>
      </c>
      <c r="M379" s="72"/>
      <c r="N379" s="508">
        <f t="shared" si="19"/>
        <v>8</v>
      </c>
      <c r="O379" s="336">
        <f>SUMIF(beklenen!F:F,C379,beklenen!J:J)</f>
        <v>0</v>
      </c>
      <c r="P379" s="336">
        <f>SUMIF(Sayfa1!I:I,C379,Sayfa1!J:J)</f>
        <v>0</v>
      </c>
      <c r="Q379" s="336">
        <f>SUMIF(Sayfa1!L:L,C379,Sayfa1!M:M)</f>
        <v>0</v>
      </c>
      <c r="R379" s="425"/>
      <c r="S379" s="425"/>
      <c r="T379" s="425"/>
      <c r="U379" s="239"/>
    </row>
    <row r="380" spans="1:21" x14ac:dyDescent="0.35">
      <c r="A380" s="31" t="s">
        <v>82</v>
      </c>
      <c r="B380" s="247"/>
      <c r="C380" s="467">
        <v>544070</v>
      </c>
      <c r="D380" s="458" t="s">
        <v>763</v>
      </c>
      <c r="E380" s="37" t="s">
        <v>782</v>
      </c>
      <c r="F380" s="321">
        <v>0</v>
      </c>
      <c r="G380" s="322">
        <v>0</v>
      </c>
      <c r="H380" s="323">
        <v>8</v>
      </c>
      <c r="I380" s="324">
        <v>4</v>
      </c>
      <c r="J380" s="61">
        <v>12</v>
      </c>
      <c r="K380" s="34">
        <v>0</v>
      </c>
      <c r="L380" s="469">
        <v>1494</v>
      </c>
      <c r="M380" s="72"/>
      <c r="N380" s="508">
        <f t="shared" si="19"/>
        <v>12</v>
      </c>
      <c r="O380" s="336">
        <f>SUMIF(beklenen!F:F,C380,beklenen!J:J)</f>
        <v>0</v>
      </c>
      <c r="P380" s="336">
        <f>SUMIF(Sayfa1!I:I,C380,Sayfa1!J:J)</f>
        <v>12</v>
      </c>
      <c r="Q380" s="336">
        <f>SUMIF(Sayfa1!L:L,C380,Sayfa1!M:M)</f>
        <v>2</v>
      </c>
      <c r="R380" s="425"/>
      <c r="S380" s="425"/>
      <c r="T380" s="425"/>
      <c r="U380" s="239"/>
    </row>
    <row r="381" spans="1:21" x14ac:dyDescent="0.35">
      <c r="A381" s="31" t="s">
        <v>82</v>
      </c>
      <c r="B381" s="247"/>
      <c r="C381" s="118">
        <v>544316</v>
      </c>
      <c r="D381" s="468" t="s">
        <v>763</v>
      </c>
      <c r="E381" s="37" t="s">
        <v>1303</v>
      </c>
      <c r="F381" s="321">
        <v>0</v>
      </c>
      <c r="G381" s="322">
        <v>0</v>
      </c>
      <c r="H381" s="323">
        <v>0</v>
      </c>
      <c r="I381" s="324">
        <v>0</v>
      </c>
      <c r="J381" s="61">
        <v>0</v>
      </c>
      <c r="K381" s="34">
        <v>0</v>
      </c>
      <c r="L381" s="469">
        <v>1494</v>
      </c>
      <c r="M381" s="72"/>
      <c r="N381" s="508"/>
      <c r="O381" s="336">
        <f>SUMIF(beklenen!F:F,C381,beklenen!J:J)</f>
        <v>0</v>
      </c>
      <c r="P381" s="336">
        <f>SUMIF(Sayfa1!I:I,C381,Sayfa1!J:J)</f>
        <v>0</v>
      </c>
      <c r="Q381" s="336">
        <f>SUMIF(Sayfa1!L:L,C381,Sayfa1!M:M)</f>
        <v>0</v>
      </c>
      <c r="R381" s="425"/>
      <c r="S381" s="425"/>
      <c r="T381" s="425"/>
      <c r="U381" s="239"/>
    </row>
    <row r="382" spans="1:21" x14ac:dyDescent="0.35">
      <c r="A382" s="31" t="s">
        <v>82</v>
      </c>
      <c r="B382" s="247"/>
      <c r="C382" s="37">
        <v>544224</v>
      </c>
      <c r="D382" s="100" t="s">
        <v>763</v>
      </c>
      <c r="E382" s="37" t="s">
        <v>764</v>
      </c>
      <c r="F382" s="321">
        <v>0</v>
      </c>
      <c r="G382" s="322">
        <v>0</v>
      </c>
      <c r="H382" s="323">
        <v>2</v>
      </c>
      <c r="I382" s="324">
        <v>0</v>
      </c>
      <c r="J382" s="61">
        <v>2</v>
      </c>
      <c r="K382" s="34">
        <v>0</v>
      </c>
      <c r="L382" s="469">
        <v>2044</v>
      </c>
      <c r="M382" s="72"/>
      <c r="N382" s="508">
        <f t="shared" si="19"/>
        <v>2</v>
      </c>
      <c r="O382" s="336">
        <f>SUMIF(beklenen!F:F,C382,beklenen!J:J)</f>
        <v>0</v>
      </c>
      <c r="P382" s="336">
        <f>SUMIF(Sayfa1!I:I,C382,Sayfa1!J:J)</f>
        <v>0</v>
      </c>
      <c r="Q382" s="336">
        <f>SUMIF(Sayfa1!L:L,C382,Sayfa1!M:M)</f>
        <v>4</v>
      </c>
      <c r="R382" s="425"/>
      <c r="S382" s="425"/>
      <c r="T382" s="425"/>
      <c r="U382" s="239"/>
    </row>
    <row r="383" spans="1:21" x14ac:dyDescent="0.35">
      <c r="A383" s="31" t="s">
        <v>82</v>
      </c>
      <c r="B383" s="247" t="s">
        <v>430</v>
      </c>
      <c r="C383" s="467">
        <v>216995</v>
      </c>
      <c r="D383" s="133" t="s">
        <v>763</v>
      </c>
      <c r="E383" s="37" t="s">
        <v>827</v>
      </c>
      <c r="F383" s="321">
        <v>0</v>
      </c>
      <c r="G383" s="322">
        <v>0</v>
      </c>
      <c r="H383" s="323">
        <v>4</v>
      </c>
      <c r="I383" s="324">
        <v>4</v>
      </c>
      <c r="J383" s="61">
        <v>8</v>
      </c>
      <c r="K383" s="34">
        <v>0</v>
      </c>
      <c r="L383" s="469">
        <v>1226</v>
      </c>
      <c r="M383" s="72"/>
      <c r="N383" s="508"/>
      <c r="O383" s="336">
        <f>SUMIF(beklenen!F:F,C383,beklenen!J:J)</f>
        <v>0</v>
      </c>
      <c r="P383" s="336">
        <f>SUMIF(Sayfa1!I:I,C383,Sayfa1!J:J)</f>
        <v>0</v>
      </c>
      <c r="Q383" s="336">
        <f>SUMIF(Sayfa1!L:L,C383,Sayfa1!M:M)</f>
        <v>10</v>
      </c>
      <c r="R383" s="425"/>
      <c r="S383" s="425"/>
      <c r="T383" s="425"/>
      <c r="U383" s="239"/>
    </row>
    <row r="384" spans="1:21" x14ac:dyDescent="0.35">
      <c r="A384" s="31" t="s">
        <v>82</v>
      </c>
      <c r="B384" s="247"/>
      <c r="C384" s="251">
        <v>216886</v>
      </c>
      <c r="D384" s="117" t="s">
        <v>2403</v>
      </c>
      <c r="E384" s="245" t="s">
        <v>4371</v>
      </c>
      <c r="F384" s="321">
        <v>0</v>
      </c>
      <c r="G384" s="322">
        <v>0</v>
      </c>
      <c r="H384" s="323">
        <v>0</v>
      </c>
      <c r="I384" s="324">
        <v>0</v>
      </c>
      <c r="J384" s="41">
        <v>0</v>
      </c>
      <c r="K384" s="28">
        <v>0</v>
      </c>
      <c r="L384" s="470">
        <v>1057</v>
      </c>
      <c r="M384" s="72"/>
      <c r="N384" s="508"/>
      <c r="O384" s="336">
        <f>SUMIF(beklenen!F:F,C384,beklenen!J:J)</f>
        <v>0</v>
      </c>
      <c r="P384" s="336">
        <f>SUMIF(Sayfa1!I:I,C384,Sayfa1!J:J)</f>
        <v>0</v>
      </c>
      <c r="Q384" s="336">
        <f>SUMIF(Sayfa1!L:L,C384,Sayfa1!M:M)</f>
        <v>0</v>
      </c>
      <c r="R384" s="425"/>
      <c r="S384" s="425"/>
      <c r="T384" s="425"/>
      <c r="U384" s="239"/>
    </row>
    <row r="385" spans="1:21" x14ac:dyDescent="0.35">
      <c r="A385" s="31" t="s">
        <v>82</v>
      </c>
      <c r="B385" s="247" t="s">
        <v>430</v>
      </c>
      <c r="C385" s="251">
        <v>216998</v>
      </c>
      <c r="D385" s="124" t="s">
        <v>2403</v>
      </c>
      <c r="E385" s="245" t="s">
        <v>2404</v>
      </c>
      <c r="F385" s="321">
        <v>0</v>
      </c>
      <c r="G385" s="322">
        <v>0</v>
      </c>
      <c r="H385" s="323">
        <v>3</v>
      </c>
      <c r="I385" s="324">
        <v>0</v>
      </c>
      <c r="J385" s="41">
        <v>3</v>
      </c>
      <c r="K385" s="28">
        <v>0</v>
      </c>
      <c r="L385" s="470">
        <v>1294</v>
      </c>
      <c r="M385" s="72"/>
      <c r="N385" s="508"/>
      <c r="O385" s="336">
        <f>SUMIF(beklenen!F:F,C385,beklenen!J:J)</f>
        <v>5</v>
      </c>
      <c r="P385" s="336">
        <f>SUMIF(Sayfa1!I:I,C385,Sayfa1!J:J)</f>
        <v>0</v>
      </c>
      <c r="Q385" s="336">
        <f>SUMIF(Sayfa1!L:L,C385,Sayfa1!M:M)</f>
        <v>9</v>
      </c>
      <c r="R385" s="425"/>
      <c r="S385" s="425"/>
      <c r="T385" s="425"/>
      <c r="U385" s="239"/>
    </row>
    <row r="386" spans="1:21" x14ac:dyDescent="0.35">
      <c r="A386" s="31" t="s">
        <v>82</v>
      </c>
      <c r="B386" s="247" t="s">
        <v>430</v>
      </c>
      <c r="C386" s="184">
        <v>545821</v>
      </c>
      <c r="D386" s="537" t="s">
        <v>1455</v>
      </c>
      <c r="E386" s="37" t="s">
        <v>1496</v>
      </c>
      <c r="F386" s="321">
        <v>0</v>
      </c>
      <c r="G386" s="322">
        <v>0</v>
      </c>
      <c r="H386" s="323">
        <v>0</v>
      </c>
      <c r="I386" s="324">
        <v>4</v>
      </c>
      <c r="J386" s="61">
        <v>4</v>
      </c>
      <c r="K386" s="34">
        <v>0</v>
      </c>
      <c r="L386" s="469">
        <v>1597</v>
      </c>
      <c r="M386" s="72"/>
      <c r="N386" s="508">
        <f>J386-K386</f>
        <v>4</v>
      </c>
      <c r="O386" s="336">
        <f>SUMIF(beklenen!F:F,C386,beklenen!J:J)</f>
        <v>0</v>
      </c>
      <c r="P386" s="336">
        <f>SUMIF(Sayfa1!I:I,C386,Sayfa1!J:J)</f>
        <v>4</v>
      </c>
      <c r="Q386" s="336">
        <f>SUMIF(Sayfa1!L:L,C386,Sayfa1!M:M)</f>
        <v>4</v>
      </c>
      <c r="R386" s="425"/>
      <c r="S386" s="425"/>
      <c r="T386" s="425"/>
      <c r="U386" s="239"/>
    </row>
    <row r="387" spans="1:21" x14ac:dyDescent="0.35">
      <c r="A387" s="31" t="s">
        <v>82</v>
      </c>
      <c r="B387" s="247"/>
      <c r="C387" s="245">
        <v>544212</v>
      </c>
      <c r="D387" s="117" t="s">
        <v>765</v>
      </c>
      <c r="E387" s="245" t="s">
        <v>3881</v>
      </c>
      <c r="F387" s="321">
        <v>0</v>
      </c>
      <c r="G387" s="322">
        <v>0</v>
      </c>
      <c r="H387" s="323">
        <v>4</v>
      </c>
      <c r="I387" s="324">
        <v>0</v>
      </c>
      <c r="J387" s="41">
        <v>4</v>
      </c>
      <c r="K387" s="49">
        <v>0</v>
      </c>
      <c r="L387" s="123">
        <v>1775</v>
      </c>
      <c r="M387" s="72"/>
      <c r="N387" s="508">
        <f>J387-K387</f>
        <v>4</v>
      </c>
      <c r="O387" s="336">
        <f>SUMIF(beklenen!F:F,C387,beklenen!J:J)</f>
        <v>0</v>
      </c>
      <c r="P387" s="336">
        <f>SUMIF(Sayfa1!I:I,C387,Sayfa1!J:J)</f>
        <v>0</v>
      </c>
      <c r="Q387" s="336">
        <f>SUMIF(Sayfa1!L:L,C387,Sayfa1!M:M)</f>
        <v>0</v>
      </c>
      <c r="R387" s="425"/>
      <c r="S387" s="425"/>
      <c r="T387" s="425"/>
      <c r="U387" s="239"/>
    </row>
    <row r="388" spans="1:21" x14ac:dyDescent="0.35">
      <c r="A388" s="31" t="s">
        <v>82</v>
      </c>
      <c r="B388" s="247"/>
      <c r="C388" s="245">
        <v>544226</v>
      </c>
      <c r="D388" s="559" t="s">
        <v>765</v>
      </c>
      <c r="E388" s="245" t="s">
        <v>766</v>
      </c>
      <c r="F388" s="321">
        <v>0</v>
      </c>
      <c r="G388" s="322">
        <v>0</v>
      </c>
      <c r="H388" s="323">
        <v>4</v>
      </c>
      <c r="I388" s="324">
        <v>4</v>
      </c>
      <c r="J388" s="41">
        <v>8</v>
      </c>
      <c r="K388" s="49">
        <v>0</v>
      </c>
      <c r="L388" s="123">
        <v>2325</v>
      </c>
      <c r="M388" s="72"/>
      <c r="N388" s="508">
        <f>J388-K388</f>
        <v>8</v>
      </c>
      <c r="O388" s="336">
        <f>SUMIF(beklenen!F:F,C388,beklenen!J:J)</f>
        <v>0</v>
      </c>
      <c r="P388" s="336">
        <f>SUMIF(Sayfa1!I:I,C388,Sayfa1!J:J)</f>
        <v>6</v>
      </c>
      <c r="Q388" s="336">
        <f>SUMIF(Sayfa1!L:L,C388,Sayfa1!M:M)</f>
        <v>2</v>
      </c>
      <c r="R388" s="425"/>
      <c r="S388" s="425"/>
      <c r="T388" s="425"/>
      <c r="U388" s="239"/>
    </row>
    <row r="389" spans="1:21" x14ac:dyDescent="0.35">
      <c r="A389" s="31" t="s">
        <v>82</v>
      </c>
      <c r="B389" s="125"/>
      <c r="C389" s="90">
        <v>544310</v>
      </c>
      <c r="D389" s="217" t="s">
        <v>487</v>
      </c>
      <c r="E389" s="90" t="s">
        <v>758</v>
      </c>
      <c r="F389" s="321">
        <v>0</v>
      </c>
      <c r="G389" s="322">
        <v>0</v>
      </c>
      <c r="H389" s="323">
        <v>2</v>
      </c>
      <c r="I389" s="324">
        <v>0</v>
      </c>
      <c r="J389" s="61">
        <v>2</v>
      </c>
      <c r="K389" s="34">
        <v>0</v>
      </c>
      <c r="L389" s="36">
        <v>2253</v>
      </c>
      <c r="M389" s="72"/>
      <c r="N389" s="508">
        <f>J389-K389</f>
        <v>2</v>
      </c>
      <c r="O389" s="336">
        <f>SUMIF(beklenen!F:F,C389,beklenen!J:J)</f>
        <v>0</v>
      </c>
      <c r="P389" s="336">
        <f>SUMIF(Sayfa1!I:I,C389,Sayfa1!J:J)</f>
        <v>1</v>
      </c>
      <c r="Q389" s="336">
        <f>SUMIF(Sayfa1!L:L,C389,Sayfa1!M:M)</f>
        <v>5</v>
      </c>
      <c r="R389" s="425"/>
      <c r="S389" s="425"/>
      <c r="T389" s="425"/>
      <c r="U389" s="239"/>
    </row>
    <row r="390" spans="1:21" x14ac:dyDescent="0.35">
      <c r="A390" s="31" t="s">
        <v>82</v>
      </c>
      <c r="B390" s="125"/>
      <c r="C390" s="63">
        <v>544313</v>
      </c>
      <c r="D390" s="597" t="s">
        <v>487</v>
      </c>
      <c r="E390" s="226" t="s">
        <v>488</v>
      </c>
      <c r="F390" s="321">
        <v>0</v>
      </c>
      <c r="G390" s="322">
        <v>0</v>
      </c>
      <c r="H390" s="323">
        <v>0</v>
      </c>
      <c r="I390" s="324">
        <v>0</v>
      </c>
      <c r="J390" s="61">
        <v>0</v>
      </c>
      <c r="K390" s="34">
        <v>0</v>
      </c>
      <c r="L390" s="36">
        <v>1814</v>
      </c>
      <c r="M390" s="72"/>
      <c r="N390" s="508"/>
      <c r="O390" s="336">
        <f>SUMIF(beklenen!F:F,C390,beklenen!J:J)</f>
        <v>0</v>
      </c>
      <c r="P390" s="336">
        <f>SUMIF(Sayfa1!I:I,C390,Sayfa1!J:J)</f>
        <v>0</v>
      </c>
      <c r="Q390" s="336">
        <f>SUMIF(Sayfa1!L:L,C390,Sayfa1!M:M)</f>
        <v>9</v>
      </c>
      <c r="R390" s="425"/>
      <c r="S390" s="425"/>
      <c r="T390" s="425"/>
      <c r="U390" s="239"/>
    </row>
    <row r="391" spans="1:21" x14ac:dyDescent="0.35">
      <c r="A391" s="31" t="s">
        <v>82</v>
      </c>
      <c r="B391" s="125"/>
      <c r="C391" s="63">
        <v>616017</v>
      </c>
      <c r="D391" s="140" t="s">
        <v>487</v>
      </c>
      <c r="E391" s="226" t="s">
        <v>3883</v>
      </c>
      <c r="F391" s="321">
        <v>0</v>
      </c>
      <c r="G391" s="322">
        <v>0</v>
      </c>
      <c r="H391" s="323">
        <v>0</v>
      </c>
      <c r="I391" s="324">
        <v>0</v>
      </c>
      <c r="J391" s="61">
        <v>0</v>
      </c>
      <c r="K391" s="34">
        <v>0</v>
      </c>
      <c r="L391" s="36">
        <v>1814</v>
      </c>
      <c r="M391" s="72"/>
      <c r="N391" s="508"/>
      <c r="O391" s="336">
        <f>SUMIF(beklenen!F:F,C391,beklenen!J:J)</f>
        <v>0</v>
      </c>
      <c r="P391" s="336">
        <f>SUMIF(Sayfa1!I:I,C391,Sayfa1!J:J)</f>
        <v>0</v>
      </c>
      <c r="Q391" s="336">
        <f>SUMIF(Sayfa1!L:L,C391,Sayfa1!M:M)</f>
        <v>0</v>
      </c>
      <c r="R391" s="425"/>
      <c r="S391" s="425"/>
      <c r="T391" s="425"/>
      <c r="U391" s="239"/>
    </row>
    <row r="392" spans="1:21" x14ac:dyDescent="0.35">
      <c r="A392" s="31" t="s">
        <v>82</v>
      </c>
      <c r="B392" s="247" t="s">
        <v>430</v>
      </c>
      <c r="C392" s="88">
        <v>216996</v>
      </c>
      <c r="D392" s="560" t="s">
        <v>487</v>
      </c>
      <c r="E392" s="226" t="s">
        <v>1500</v>
      </c>
      <c r="F392" s="321">
        <v>0</v>
      </c>
      <c r="G392" s="322">
        <v>0</v>
      </c>
      <c r="H392" s="323">
        <v>4</v>
      </c>
      <c r="I392" s="324">
        <v>0</v>
      </c>
      <c r="J392" s="61">
        <v>4</v>
      </c>
      <c r="K392" s="34">
        <v>0</v>
      </c>
      <c r="L392" s="36">
        <v>1460</v>
      </c>
      <c r="M392" s="72"/>
      <c r="N392" s="508">
        <f t="shared" ref="N392:N400" si="20">J392-K392</f>
        <v>4</v>
      </c>
      <c r="O392" s="336">
        <f>SUMIF(beklenen!F:F,C392,beklenen!J:J)</f>
        <v>0</v>
      </c>
      <c r="P392" s="336">
        <f>SUMIF(Sayfa1!I:I,C392,Sayfa1!J:J)</f>
        <v>4</v>
      </c>
      <c r="Q392" s="336">
        <f>SUMIF(Sayfa1!L:L,C392,Sayfa1!M:M)</f>
        <v>0</v>
      </c>
      <c r="R392" s="425"/>
      <c r="S392" s="425"/>
      <c r="T392" s="425"/>
      <c r="U392" s="239"/>
    </row>
    <row r="393" spans="1:21" x14ac:dyDescent="0.35">
      <c r="A393" s="31" t="s">
        <v>82</v>
      </c>
      <c r="B393" s="247" t="s">
        <v>430</v>
      </c>
      <c r="C393" s="146">
        <v>545383</v>
      </c>
      <c r="D393" s="542" t="s">
        <v>487</v>
      </c>
      <c r="E393" s="147" t="s">
        <v>1141</v>
      </c>
      <c r="F393" s="321">
        <v>0</v>
      </c>
      <c r="G393" s="322">
        <v>0</v>
      </c>
      <c r="H393" s="323">
        <v>4</v>
      </c>
      <c r="I393" s="324">
        <v>4</v>
      </c>
      <c r="J393" s="61">
        <v>8</v>
      </c>
      <c r="K393" s="34">
        <v>0</v>
      </c>
      <c r="L393" s="153">
        <v>1733</v>
      </c>
      <c r="M393" s="72"/>
      <c r="N393" s="508">
        <f t="shared" si="20"/>
        <v>8</v>
      </c>
      <c r="O393" s="336">
        <f>SUMIF(beklenen!F:F,C393,beklenen!J:J)</f>
        <v>0</v>
      </c>
      <c r="P393" s="336">
        <f>SUMIF(Sayfa1!I:I,C393,Sayfa1!J:J)</f>
        <v>6</v>
      </c>
      <c r="Q393" s="336">
        <f>SUMIF(Sayfa1!L:L,C393,Sayfa1!M:M)</f>
        <v>2</v>
      </c>
      <c r="R393" s="425"/>
      <c r="S393" s="425"/>
      <c r="T393" s="425"/>
      <c r="U393" s="239"/>
    </row>
    <row r="394" spans="1:21" x14ac:dyDescent="0.35">
      <c r="A394" s="31" t="s">
        <v>82</v>
      </c>
      <c r="B394" s="125"/>
      <c r="C394" s="126">
        <v>544188</v>
      </c>
      <c r="D394" s="243" t="s">
        <v>557</v>
      </c>
      <c r="E394" s="227" t="s">
        <v>754</v>
      </c>
      <c r="F394" s="321">
        <v>0</v>
      </c>
      <c r="G394" s="322">
        <v>0</v>
      </c>
      <c r="H394" s="323">
        <v>5</v>
      </c>
      <c r="I394" s="324">
        <v>2</v>
      </c>
      <c r="J394" s="41">
        <v>7</v>
      </c>
      <c r="K394" s="49">
        <v>0</v>
      </c>
      <c r="L394" s="42">
        <v>2044</v>
      </c>
      <c r="M394" s="72"/>
      <c r="N394" s="508">
        <f t="shared" si="20"/>
        <v>7</v>
      </c>
      <c r="O394" s="336">
        <f>SUMIF(beklenen!F:F,C394,beklenen!J:J)</f>
        <v>0</v>
      </c>
      <c r="P394" s="336">
        <f>SUMIF(Sayfa1!I:I,C394,Sayfa1!J:J)</f>
        <v>0</v>
      </c>
      <c r="Q394" s="336">
        <f>SUMIF(Sayfa1!L:L,C394,Sayfa1!M:M)</f>
        <v>0</v>
      </c>
      <c r="R394" s="425"/>
      <c r="S394" s="425"/>
      <c r="T394" s="425"/>
      <c r="U394" s="239"/>
    </row>
    <row r="395" spans="1:21" x14ac:dyDescent="0.35">
      <c r="A395" s="31" t="s">
        <v>82</v>
      </c>
      <c r="B395" s="125"/>
      <c r="C395" s="92">
        <v>544010</v>
      </c>
      <c r="D395" s="455" t="s">
        <v>557</v>
      </c>
      <c r="E395" s="227" t="s">
        <v>1906</v>
      </c>
      <c r="F395" s="321">
        <v>0</v>
      </c>
      <c r="G395" s="322">
        <v>0</v>
      </c>
      <c r="H395" s="323">
        <v>3</v>
      </c>
      <c r="I395" s="324">
        <v>0</v>
      </c>
      <c r="J395" s="41">
        <v>3</v>
      </c>
      <c r="K395" s="49">
        <v>0</v>
      </c>
      <c r="L395" s="42">
        <v>2044</v>
      </c>
      <c r="M395" s="72"/>
      <c r="N395" s="508">
        <f t="shared" si="20"/>
        <v>3</v>
      </c>
      <c r="O395" s="336">
        <f>SUMIF(beklenen!F:F,C395,beklenen!J:J)</f>
        <v>0</v>
      </c>
      <c r="P395" s="336">
        <f>SUMIF(Sayfa1!I:I,C395,Sayfa1!J:J)</f>
        <v>3</v>
      </c>
      <c r="Q395" s="336">
        <f>SUMIF(Sayfa1!L:L,C395,Sayfa1!M:M)</f>
        <v>0</v>
      </c>
      <c r="R395" s="425"/>
      <c r="S395" s="425"/>
      <c r="T395" s="425"/>
      <c r="U395" s="239"/>
    </row>
    <row r="396" spans="1:21" x14ac:dyDescent="0.35">
      <c r="A396" s="31" t="s">
        <v>82</v>
      </c>
      <c r="B396" s="247" t="s">
        <v>430</v>
      </c>
      <c r="C396" s="92">
        <v>216997</v>
      </c>
      <c r="D396" s="128" t="s">
        <v>557</v>
      </c>
      <c r="E396" s="227" t="s">
        <v>2360</v>
      </c>
      <c r="F396" s="321">
        <v>0</v>
      </c>
      <c r="G396" s="322">
        <v>0</v>
      </c>
      <c r="H396" s="323">
        <v>0</v>
      </c>
      <c r="I396" s="324">
        <v>4</v>
      </c>
      <c r="J396" s="41">
        <v>4</v>
      </c>
      <c r="K396" s="49">
        <v>0</v>
      </c>
      <c r="L396" s="42">
        <v>1572</v>
      </c>
      <c r="M396" s="72"/>
      <c r="N396" s="508">
        <f t="shared" si="20"/>
        <v>4</v>
      </c>
      <c r="O396" s="336">
        <f>SUMIF(beklenen!F:F,C396,beklenen!J:J)</f>
        <v>0</v>
      </c>
      <c r="P396" s="336">
        <f>SUMIF(Sayfa1!I:I,C396,Sayfa1!J:J)</f>
        <v>0</v>
      </c>
      <c r="Q396" s="336">
        <f>SUMIF(Sayfa1!L:L,C396,Sayfa1!M:M)</f>
        <v>0</v>
      </c>
      <c r="R396" s="425"/>
      <c r="S396" s="425"/>
      <c r="T396" s="425"/>
      <c r="U396" s="239"/>
    </row>
    <row r="397" spans="1:21" x14ac:dyDescent="0.35">
      <c r="A397" s="31" t="s">
        <v>82</v>
      </c>
      <c r="B397" s="247" t="s">
        <v>430</v>
      </c>
      <c r="C397" s="92">
        <v>545837</v>
      </c>
      <c r="D397" s="144" t="s">
        <v>557</v>
      </c>
      <c r="E397" s="227" t="s">
        <v>1496</v>
      </c>
      <c r="F397" s="321">
        <v>0</v>
      </c>
      <c r="G397" s="322">
        <v>0</v>
      </c>
      <c r="H397" s="323">
        <v>0</v>
      </c>
      <c r="I397" s="324">
        <v>4</v>
      </c>
      <c r="J397" s="41">
        <v>4</v>
      </c>
      <c r="K397" s="49">
        <v>0</v>
      </c>
      <c r="L397" s="42">
        <v>1937</v>
      </c>
      <c r="M397" s="72"/>
      <c r="N397" s="508">
        <f t="shared" si="20"/>
        <v>4</v>
      </c>
      <c r="O397" s="336">
        <f>SUMIF(beklenen!F:F,C397,beklenen!J:J)</f>
        <v>0</v>
      </c>
      <c r="P397" s="336">
        <f>SUMIF(Sayfa1!I:I,C397,Sayfa1!J:J)</f>
        <v>0</v>
      </c>
      <c r="Q397" s="336">
        <f>SUMIF(Sayfa1!L:L,C397,Sayfa1!M:M)</f>
        <v>5</v>
      </c>
      <c r="R397" s="425"/>
      <c r="S397" s="425"/>
      <c r="T397" s="425"/>
      <c r="U397" s="239"/>
    </row>
    <row r="398" spans="1:21" x14ac:dyDescent="0.35">
      <c r="A398" s="31" t="s">
        <v>82</v>
      </c>
      <c r="B398" s="247"/>
      <c r="C398" s="118">
        <v>544325</v>
      </c>
      <c r="D398" s="159" t="s">
        <v>761</v>
      </c>
      <c r="E398" s="599" t="s">
        <v>762</v>
      </c>
      <c r="F398" s="321">
        <v>0</v>
      </c>
      <c r="G398" s="322">
        <v>0</v>
      </c>
      <c r="H398" s="323">
        <v>4</v>
      </c>
      <c r="I398" s="324">
        <v>0</v>
      </c>
      <c r="J398" s="61">
        <v>4</v>
      </c>
      <c r="K398" s="72">
        <v>0</v>
      </c>
      <c r="L398" s="36">
        <v>2780</v>
      </c>
      <c r="M398" s="72"/>
      <c r="N398" s="508">
        <f t="shared" si="20"/>
        <v>4</v>
      </c>
      <c r="O398" s="336">
        <f>SUMIF(beklenen!F:F,C398,beklenen!J:J)</f>
        <v>0</v>
      </c>
      <c r="P398" s="336">
        <f>SUMIF(Sayfa1!I:I,C398,Sayfa1!J:J)</f>
        <v>0</v>
      </c>
      <c r="Q398" s="336">
        <f>SUMIF(Sayfa1!L:L,C398,Sayfa1!M:M)</f>
        <v>6</v>
      </c>
      <c r="R398" s="425"/>
      <c r="S398" s="425"/>
      <c r="T398" s="425"/>
      <c r="U398" s="239"/>
    </row>
    <row r="399" spans="1:21" x14ac:dyDescent="0.35">
      <c r="A399" s="441" t="s">
        <v>104</v>
      </c>
      <c r="B399" s="247" t="s">
        <v>430</v>
      </c>
      <c r="C399" s="39">
        <v>211162</v>
      </c>
      <c r="D399" s="532" t="s">
        <v>105</v>
      </c>
      <c r="E399" s="245" t="s">
        <v>106</v>
      </c>
      <c r="F399" s="321">
        <v>0</v>
      </c>
      <c r="G399" s="322">
        <v>0</v>
      </c>
      <c r="H399" s="323">
        <v>2</v>
      </c>
      <c r="I399" s="324">
        <v>0</v>
      </c>
      <c r="J399" s="41">
        <v>2</v>
      </c>
      <c r="K399" s="28">
        <v>0</v>
      </c>
      <c r="L399" s="123">
        <v>320</v>
      </c>
      <c r="M399" s="72"/>
      <c r="N399" s="508">
        <f t="shared" si="20"/>
        <v>2</v>
      </c>
      <c r="O399" s="336">
        <f>SUMIF(beklenen!F:F,C399,beklenen!J:J)</f>
        <v>0</v>
      </c>
      <c r="P399" s="336">
        <f>SUMIF(Sayfa1!I:I,C399,Sayfa1!J:J)</f>
        <v>2</v>
      </c>
      <c r="Q399" s="336">
        <f>SUMIF(Sayfa1!L:L,C399,Sayfa1!M:M)</f>
        <v>6</v>
      </c>
      <c r="R399" s="425"/>
      <c r="S399" s="425"/>
      <c r="T399" s="425"/>
      <c r="U399" s="239"/>
    </row>
    <row r="400" spans="1:21" x14ac:dyDescent="0.35">
      <c r="A400" s="31" t="s">
        <v>104</v>
      </c>
      <c r="B400" s="247"/>
      <c r="C400" s="598">
        <v>214532</v>
      </c>
      <c r="D400" s="534" t="s">
        <v>107</v>
      </c>
      <c r="E400" s="584" t="s">
        <v>1310</v>
      </c>
      <c r="F400" s="321">
        <v>0</v>
      </c>
      <c r="G400" s="322">
        <v>3</v>
      </c>
      <c r="H400" s="323">
        <v>4</v>
      </c>
      <c r="I400" s="324">
        <v>8</v>
      </c>
      <c r="J400" s="61">
        <v>15</v>
      </c>
      <c r="K400" s="72">
        <v>0</v>
      </c>
      <c r="L400" s="36">
        <v>329</v>
      </c>
      <c r="M400" s="72"/>
      <c r="N400" s="508">
        <f t="shared" si="20"/>
        <v>15</v>
      </c>
      <c r="O400" s="336">
        <f>SUMIF(beklenen!F:F,C400,beklenen!J:J)</f>
        <v>0</v>
      </c>
      <c r="P400" s="336">
        <f>SUMIF(Sayfa1!I:I,C400,Sayfa1!J:J)</f>
        <v>11</v>
      </c>
      <c r="Q400" s="336">
        <f>SUMIF(Sayfa1!L:L,C400,Sayfa1!M:M)</f>
        <v>6</v>
      </c>
      <c r="R400" s="425"/>
      <c r="S400" s="425"/>
      <c r="T400" s="425"/>
      <c r="U400" s="239"/>
    </row>
    <row r="401" spans="1:21" ht="14.15" customHeight="1" x14ac:dyDescent="0.35">
      <c r="A401" s="31" t="s">
        <v>104</v>
      </c>
      <c r="B401" s="247" t="s">
        <v>430</v>
      </c>
      <c r="C401" s="32">
        <v>211171</v>
      </c>
      <c r="D401" s="536" t="s">
        <v>107</v>
      </c>
      <c r="E401" s="584" t="s">
        <v>108</v>
      </c>
      <c r="F401" s="321">
        <v>0</v>
      </c>
      <c r="G401" s="322">
        <v>0</v>
      </c>
      <c r="H401" s="323">
        <v>2</v>
      </c>
      <c r="I401" s="324">
        <v>2</v>
      </c>
      <c r="J401" s="61">
        <v>4</v>
      </c>
      <c r="K401" s="72">
        <v>0</v>
      </c>
      <c r="L401" s="153">
        <v>323</v>
      </c>
      <c r="M401" s="72"/>
      <c r="N401" s="508"/>
      <c r="O401" s="336">
        <f>SUMIF(beklenen!F:F,C401,beklenen!J:J)</f>
        <v>0</v>
      </c>
      <c r="P401" s="336">
        <f>SUMIF(Sayfa1!I:I,C401,Sayfa1!J:J)</f>
        <v>4</v>
      </c>
      <c r="Q401" s="336">
        <f>SUMIF(Sayfa1!L:L,C401,Sayfa1!M:M)</f>
        <v>0</v>
      </c>
      <c r="R401" s="425"/>
      <c r="S401" s="425"/>
      <c r="T401" s="425"/>
      <c r="U401" s="239"/>
    </row>
    <row r="402" spans="1:21" x14ac:dyDescent="0.35">
      <c r="A402" s="31" t="s">
        <v>104</v>
      </c>
      <c r="B402" s="247"/>
      <c r="C402" s="245">
        <v>214534</v>
      </c>
      <c r="D402" s="47" t="s">
        <v>110</v>
      </c>
      <c r="E402" s="245" t="s">
        <v>1310</v>
      </c>
      <c r="F402" s="321">
        <v>0</v>
      </c>
      <c r="G402" s="322">
        <v>0</v>
      </c>
      <c r="H402" s="323">
        <v>1</v>
      </c>
      <c r="I402" s="324">
        <v>0</v>
      </c>
      <c r="J402" s="41">
        <v>1</v>
      </c>
      <c r="K402" s="49">
        <v>0</v>
      </c>
      <c r="L402" s="123">
        <v>331</v>
      </c>
      <c r="M402" s="72"/>
      <c r="N402" s="508">
        <f t="shared" ref="N402:N415" si="21">J402-K402</f>
        <v>1</v>
      </c>
      <c r="O402" s="336">
        <f>SUMIF(beklenen!F:F,C402,beklenen!J:J)</f>
        <v>0</v>
      </c>
      <c r="P402" s="336">
        <f>SUMIF(Sayfa1!I:I,C402,Sayfa1!J:J)</f>
        <v>0</v>
      </c>
      <c r="Q402" s="336">
        <f>SUMIF(Sayfa1!L:L,C402,Sayfa1!M:M)</f>
        <v>39</v>
      </c>
      <c r="R402" s="425"/>
      <c r="S402" s="425"/>
      <c r="T402" s="425"/>
      <c r="U402" s="239"/>
    </row>
    <row r="403" spans="1:21" x14ac:dyDescent="0.35">
      <c r="A403" s="31" t="s">
        <v>104</v>
      </c>
      <c r="B403" s="247" t="s">
        <v>1266</v>
      </c>
      <c r="C403" s="39">
        <v>315698</v>
      </c>
      <c r="D403" s="43" t="s">
        <v>110</v>
      </c>
      <c r="E403" s="245" t="s">
        <v>1918</v>
      </c>
      <c r="F403" s="321">
        <v>0</v>
      </c>
      <c r="G403" s="322">
        <v>0</v>
      </c>
      <c r="H403" s="323">
        <v>0</v>
      </c>
      <c r="I403" s="324">
        <v>0</v>
      </c>
      <c r="J403" s="41">
        <v>0</v>
      </c>
      <c r="K403" s="49">
        <v>0</v>
      </c>
      <c r="L403" s="123">
        <v>234</v>
      </c>
      <c r="M403" s="72"/>
      <c r="N403" s="508">
        <f t="shared" si="21"/>
        <v>0</v>
      </c>
      <c r="O403" s="336">
        <f>SUMIF(beklenen!F:F,C403,beklenen!J:J)</f>
        <v>0</v>
      </c>
      <c r="P403" s="336">
        <f>SUMIF(Sayfa1!I:I,C403,Sayfa1!J:J)</f>
        <v>0</v>
      </c>
      <c r="Q403" s="336">
        <f>SUMIF(Sayfa1!L:L,C403,Sayfa1!M:M)</f>
        <v>12</v>
      </c>
      <c r="R403" s="425"/>
      <c r="S403" s="425"/>
      <c r="T403" s="425"/>
      <c r="U403" s="239"/>
    </row>
    <row r="404" spans="1:21" x14ac:dyDescent="0.35">
      <c r="A404" s="31" t="s">
        <v>104</v>
      </c>
      <c r="B404" s="247" t="s">
        <v>430</v>
      </c>
      <c r="C404" s="39">
        <v>211198</v>
      </c>
      <c r="D404" s="530" t="s">
        <v>110</v>
      </c>
      <c r="E404" s="245" t="s">
        <v>517</v>
      </c>
      <c r="F404" s="321">
        <v>6</v>
      </c>
      <c r="G404" s="322">
        <v>4</v>
      </c>
      <c r="H404" s="323">
        <v>0</v>
      </c>
      <c r="I404" s="324">
        <v>0</v>
      </c>
      <c r="J404" s="41">
        <v>10</v>
      </c>
      <c r="K404" s="49">
        <v>0</v>
      </c>
      <c r="L404" s="123">
        <v>359</v>
      </c>
      <c r="M404" s="72"/>
      <c r="N404" s="508">
        <f t="shared" si="21"/>
        <v>10</v>
      </c>
      <c r="O404" s="336">
        <f>SUMIF(beklenen!F:F,C404,beklenen!J:J)</f>
        <v>0</v>
      </c>
      <c r="P404" s="336">
        <f>SUMIF(Sayfa1!I:I,C404,Sayfa1!J:J)</f>
        <v>10</v>
      </c>
      <c r="Q404" s="336">
        <f>SUMIF(Sayfa1!L:L,C404,Sayfa1!M:M)</f>
        <v>20</v>
      </c>
      <c r="R404" s="425"/>
      <c r="S404" s="425"/>
      <c r="T404" s="425"/>
      <c r="U404" s="239"/>
    </row>
    <row r="405" spans="1:21" x14ac:dyDescent="0.35">
      <c r="A405" s="31" t="s">
        <v>104</v>
      </c>
      <c r="B405" s="247" t="s">
        <v>1502</v>
      </c>
      <c r="C405" s="39">
        <v>311666</v>
      </c>
      <c r="D405" s="59" t="s">
        <v>110</v>
      </c>
      <c r="E405" s="245" t="s">
        <v>1501</v>
      </c>
      <c r="F405" s="321">
        <v>0</v>
      </c>
      <c r="G405" s="322">
        <v>0</v>
      </c>
      <c r="H405" s="323">
        <v>0</v>
      </c>
      <c r="I405" s="324">
        <v>2</v>
      </c>
      <c r="J405" s="41">
        <v>2</v>
      </c>
      <c r="K405" s="49">
        <v>0</v>
      </c>
      <c r="L405" s="123">
        <v>234</v>
      </c>
      <c r="M405" s="72"/>
      <c r="N405" s="508">
        <f t="shared" si="21"/>
        <v>2</v>
      </c>
      <c r="O405" s="336">
        <f>SUMIF(beklenen!F:F,C405,beklenen!J:J)</f>
        <v>0</v>
      </c>
      <c r="P405" s="336">
        <f>SUMIF(Sayfa1!I:I,C405,Sayfa1!J:J)</f>
        <v>0</v>
      </c>
      <c r="Q405" s="336">
        <f>SUMIF(Sayfa1!L:L,C405,Sayfa1!M:M)</f>
        <v>0</v>
      </c>
      <c r="R405" s="425"/>
      <c r="S405" s="425"/>
      <c r="T405" s="425"/>
      <c r="U405" s="239"/>
    </row>
    <row r="406" spans="1:21" x14ac:dyDescent="0.35">
      <c r="A406" s="31" t="s">
        <v>104</v>
      </c>
      <c r="B406" s="247"/>
      <c r="C406" s="37">
        <v>214535</v>
      </c>
      <c r="D406" s="106" t="s">
        <v>111</v>
      </c>
      <c r="E406" s="114" t="s">
        <v>1287</v>
      </c>
      <c r="F406" s="321">
        <v>9</v>
      </c>
      <c r="G406" s="322">
        <v>2</v>
      </c>
      <c r="H406" s="323">
        <v>12</v>
      </c>
      <c r="I406" s="324">
        <v>4</v>
      </c>
      <c r="J406" s="61">
        <v>27</v>
      </c>
      <c r="K406" s="34">
        <v>0</v>
      </c>
      <c r="L406" s="153">
        <v>293</v>
      </c>
      <c r="M406" s="72"/>
      <c r="N406" s="508">
        <f t="shared" si="21"/>
        <v>27</v>
      </c>
      <c r="O406" s="336">
        <f>SUMIF(beklenen!F:F,C406,beklenen!J:J)</f>
        <v>0</v>
      </c>
      <c r="P406" s="336">
        <f>SUMIF(Sayfa1!I:I,C406,Sayfa1!J:J)</f>
        <v>0</v>
      </c>
      <c r="Q406" s="336">
        <f>SUMIF(Sayfa1!L:L,C406,Sayfa1!M:M)</f>
        <v>139</v>
      </c>
      <c r="R406" s="425"/>
      <c r="S406" s="425"/>
      <c r="T406" s="425"/>
      <c r="U406" s="239"/>
    </row>
    <row r="407" spans="1:21" x14ac:dyDescent="0.35">
      <c r="A407" s="31" t="s">
        <v>104</v>
      </c>
      <c r="B407" s="247" t="s">
        <v>1266</v>
      </c>
      <c r="C407" s="45">
        <v>315697</v>
      </c>
      <c r="D407" s="104" t="s">
        <v>111</v>
      </c>
      <c r="E407" s="37" t="s">
        <v>1917</v>
      </c>
      <c r="F407" s="321">
        <v>0</v>
      </c>
      <c r="G407" s="322">
        <v>0</v>
      </c>
      <c r="H407" s="323">
        <v>4</v>
      </c>
      <c r="I407" s="324">
        <v>4</v>
      </c>
      <c r="J407" s="61">
        <v>8</v>
      </c>
      <c r="K407" s="34">
        <v>2</v>
      </c>
      <c r="L407" s="153">
        <v>227</v>
      </c>
      <c r="M407" s="72"/>
      <c r="N407" s="508">
        <f t="shared" si="21"/>
        <v>6</v>
      </c>
      <c r="O407" s="336">
        <f>SUMIF(beklenen!F:F,C407,beklenen!J:J)</f>
        <v>0</v>
      </c>
      <c r="P407" s="336">
        <f>SUMIF(Sayfa1!I:I,C407,Sayfa1!J:J)</f>
        <v>0</v>
      </c>
      <c r="Q407" s="336">
        <f>SUMIF(Sayfa1!L:L,C407,Sayfa1!M:M)</f>
        <v>32</v>
      </c>
      <c r="R407" s="425"/>
      <c r="S407" s="425"/>
      <c r="T407" s="425"/>
      <c r="U407" s="239"/>
    </row>
    <row r="408" spans="1:21" x14ac:dyDescent="0.35">
      <c r="A408" s="31" t="s">
        <v>104</v>
      </c>
      <c r="B408" s="247" t="s">
        <v>808</v>
      </c>
      <c r="C408" s="114">
        <v>212947</v>
      </c>
      <c r="D408" s="106" t="s">
        <v>111</v>
      </c>
      <c r="E408" s="37" t="s">
        <v>4472</v>
      </c>
      <c r="F408" s="321">
        <v>16</v>
      </c>
      <c r="G408" s="322">
        <v>14</v>
      </c>
      <c r="H408" s="323">
        <v>140</v>
      </c>
      <c r="I408" s="324">
        <v>54</v>
      </c>
      <c r="J408" s="61">
        <v>224</v>
      </c>
      <c r="K408" s="72">
        <v>4</v>
      </c>
      <c r="L408" s="153">
        <v>301</v>
      </c>
      <c r="M408" s="72"/>
      <c r="N408" s="508"/>
      <c r="O408" s="336">
        <f>SUMIF(beklenen!F:F,C408,beklenen!J:J)</f>
        <v>0</v>
      </c>
      <c r="P408" s="336">
        <f>SUMIF(Sayfa1!I:I,C408,Sayfa1!J:J)</f>
        <v>0</v>
      </c>
      <c r="Q408" s="336">
        <f>SUMIF(Sayfa1!L:L,C408,Sayfa1!M:M)</f>
        <v>0</v>
      </c>
      <c r="R408" s="425"/>
      <c r="S408" s="425"/>
      <c r="T408" s="425"/>
      <c r="U408" s="239"/>
    </row>
    <row r="409" spans="1:21" x14ac:dyDescent="0.35">
      <c r="A409" s="31" t="s">
        <v>104</v>
      </c>
      <c r="B409" s="247"/>
      <c r="C409" s="39">
        <v>213364</v>
      </c>
      <c r="D409" s="39" t="s">
        <v>114</v>
      </c>
      <c r="E409" s="245" t="s">
        <v>1263</v>
      </c>
      <c r="F409" s="321">
        <v>0</v>
      </c>
      <c r="G409" s="322">
        <v>1</v>
      </c>
      <c r="H409" s="323">
        <v>0</v>
      </c>
      <c r="I409" s="324">
        <v>0</v>
      </c>
      <c r="J409" s="41">
        <v>1</v>
      </c>
      <c r="K409" s="49">
        <v>0</v>
      </c>
      <c r="L409" s="123">
        <v>371</v>
      </c>
      <c r="M409" s="72"/>
      <c r="N409" s="508">
        <f t="shared" si="21"/>
        <v>1</v>
      </c>
      <c r="O409" s="336">
        <f>SUMIF(beklenen!F:F,C409,beklenen!J:J)</f>
        <v>0</v>
      </c>
      <c r="P409" s="336">
        <f>SUMIF(Sayfa1!I:I,C409,Sayfa1!J:J)</f>
        <v>1</v>
      </c>
      <c r="Q409" s="336">
        <f>SUMIF(Sayfa1!L:L,C409,Sayfa1!M:M)</f>
        <v>0</v>
      </c>
      <c r="R409" s="425"/>
      <c r="S409" s="425"/>
      <c r="T409" s="425"/>
      <c r="U409" s="239"/>
    </row>
    <row r="410" spans="1:21" x14ac:dyDescent="0.35">
      <c r="A410" s="31" t="s">
        <v>104</v>
      </c>
      <c r="B410" s="247"/>
      <c r="C410" s="45">
        <v>214536</v>
      </c>
      <c r="D410" s="106" t="s">
        <v>116</v>
      </c>
      <c r="E410" s="114" t="s">
        <v>1288</v>
      </c>
      <c r="F410" s="321">
        <v>0</v>
      </c>
      <c r="G410" s="322">
        <v>0</v>
      </c>
      <c r="H410" s="323">
        <v>0</v>
      </c>
      <c r="I410" s="324">
        <v>0</v>
      </c>
      <c r="J410" s="61">
        <v>0</v>
      </c>
      <c r="K410" s="34">
        <v>0</v>
      </c>
      <c r="L410" s="36">
        <v>293</v>
      </c>
      <c r="M410" s="72"/>
      <c r="N410" s="508">
        <f t="shared" si="21"/>
        <v>0</v>
      </c>
      <c r="O410" s="336">
        <f>SUMIF(beklenen!F:F,C410,beklenen!J:J)</f>
        <v>0</v>
      </c>
      <c r="P410" s="336">
        <f>SUMIF(Sayfa1!I:I,C410,Sayfa1!J:J)</f>
        <v>0</v>
      </c>
      <c r="Q410" s="336">
        <f>SUMIF(Sayfa1!L:L,C410,Sayfa1!M:M)</f>
        <v>490</v>
      </c>
      <c r="R410" s="425"/>
      <c r="S410" s="425"/>
      <c r="T410" s="425"/>
      <c r="U410" s="239"/>
    </row>
    <row r="411" spans="1:21" x14ac:dyDescent="0.35">
      <c r="A411" s="31" t="s">
        <v>104</v>
      </c>
      <c r="B411" s="247" t="s">
        <v>1266</v>
      </c>
      <c r="C411" s="45" t="s">
        <v>2135</v>
      </c>
      <c r="D411" s="104" t="s">
        <v>116</v>
      </c>
      <c r="E411" s="114" t="s">
        <v>1910</v>
      </c>
      <c r="F411" s="321">
        <v>2</v>
      </c>
      <c r="G411" s="322">
        <v>0</v>
      </c>
      <c r="H411" s="323">
        <v>5</v>
      </c>
      <c r="I411" s="324">
        <v>4</v>
      </c>
      <c r="J411" s="61">
        <v>11</v>
      </c>
      <c r="K411" s="34">
        <v>0</v>
      </c>
      <c r="L411" s="36">
        <v>214</v>
      </c>
      <c r="M411" s="72"/>
      <c r="N411" s="508">
        <f t="shared" si="21"/>
        <v>11</v>
      </c>
      <c r="O411" s="336">
        <f>SUMIF(beklenen!F:F,C411,beklenen!J:J)</f>
        <v>0</v>
      </c>
      <c r="P411" s="336">
        <f>SUMIF(Sayfa1!I:I,C411,Sayfa1!J:J)</f>
        <v>0</v>
      </c>
      <c r="Q411" s="336">
        <f>SUMIF(Sayfa1!L:L,C411,Sayfa1!M:M)</f>
        <v>47</v>
      </c>
      <c r="R411" s="425"/>
      <c r="S411" s="425"/>
      <c r="T411" s="425"/>
      <c r="U411" s="239"/>
    </row>
    <row r="412" spans="1:21" x14ac:dyDescent="0.35">
      <c r="A412" s="98" t="s">
        <v>104</v>
      </c>
      <c r="B412" s="247" t="s">
        <v>430</v>
      </c>
      <c r="C412" s="32">
        <v>212901</v>
      </c>
      <c r="D412" s="106" t="s">
        <v>116</v>
      </c>
      <c r="E412" s="37" t="s">
        <v>412</v>
      </c>
      <c r="F412" s="321">
        <v>54</v>
      </c>
      <c r="G412" s="322">
        <v>19</v>
      </c>
      <c r="H412" s="323">
        <v>137</v>
      </c>
      <c r="I412" s="324">
        <v>54</v>
      </c>
      <c r="J412" s="61">
        <v>264</v>
      </c>
      <c r="K412" s="34">
        <v>0</v>
      </c>
      <c r="L412" s="153">
        <v>290</v>
      </c>
      <c r="M412" s="72"/>
      <c r="N412" s="508">
        <f t="shared" si="21"/>
        <v>264</v>
      </c>
      <c r="O412" s="336">
        <f>SUMIF(beklenen!F:F,C412,beklenen!J:J)</f>
        <v>0</v>
      </c>
      <c r="P412" s="336">
        <f>SUMIF(Sayfa1!I:I,C412,Sayfa1!J:J)</f>
        <v>0</v>
      </c>
      <c r="Q412" s="336">
        <f>SUMIF(Sayfa1!L:L,C412,Sayfa1!M:M)</f>
        <v>332</v>
      </c>
      <c r="R412" s="425"/>
      <c r="S412" s="425"/>
      <c r="T412" s="425"/>
      <c r="U412" s="239"/>
    </row>
    <row r="413" spans="1:21" x14ac:dyDescent="0.35">
      <c r="A413" s="31" t="s">
        <v>104</v>
      </c>
      <c r="B413" s="247" t="s">
        <v>1502</v>
      </c>
      <c r="C413" s="32" t="s">
        <v>2455</v>
      </c>
      <c r="D413" s="106" t="s">
        <v>116</v>
      </c>
      <c r="E413" s="37" t="s">
        <v>1503</v>
      </c>
      <c r="F413" s="321">
        <v>9</v>
      </c>
      <c r="G413" s="322">
        <v>14</v>
      </c>
      <c r="H413" s="323">
        <v>28</v>
      </c>
      <c r="I413" s="324">
        <v>18</v>
      </c>
      <c r="J413" s="61">
        <v>69</v>
      </c>
      <c r="K413" s="34">
        <v>0</v>
      </c>
      <c r="L413" s="36">
        <v>214</v>
      </c>
      <c r="M413" s="72"/>
      <c r="N413" s="508">
        <f t="shared" si="21"/>
        <v>69</v>
      </c>
      <c r="O413" s="336">
        <f>SUMIF(beklenen!F:F,C413,beklenen!J:J)</f>
        <v>0</v>
      </c>
      <c r="P413" s="336">
        <f>SUMIF(Sayfa1!I:I,C413,Sayfa1!J:J)</f>
        <v>0</v>
      </c>
      <c r="Q413" s="336">
        <f>SUMIF(Sayfa1!L:L,C413,Sayfa1!M:M)</f>
        <v>92</v>
      </c>
      <c r="R413" s="425"/>
      <c r="S413" s="425"/>
      <c r="T413" s="425"/>
      <c r="U413" s="239"/>
    </row>
    <row r="414" spans="1:21" x14ac:dyDescent="0.35">
      <c r="A414" s="31" t="s">
        <v>104</v>
      </c>
      <c r="B414" s="247"/>
      <c r="C414" s="245">
        <v>213442</v>
      </c>
      <c r="D414" s="531" t="s">
        <v>119</v>
      </c>
      <c r="E414" s="245" t="s">
        <v>120</v>
      </c>
      <c r="F414" s="321">
        <v>4</v>
      </c>
      <c r="G414" s="322">
        <v>0</v>
      </c>
      <c r="H414" s="323">
        <v>0</v>
      </c>
      <c r="I414" s="324">
        <v>4</v>
      </c>
      <c r="J414" s="41">
        <v>8</v>
      </c>
      <c r="K414" s="49">
        <v>0</v>
      </c>
      <c r="L414" s="42">
        <v>484</v>
      </c>
      <c r="M414" s="72"/>
      <c r="N414" s="508">
        <f t="shared" si="21"/>
        <v>8</v>
      </c>
      <c r="O414" s="336">
        <f>SUMIF(beklenen!F:F,C414,beklenen!J:J)</f>
        <v>0</v>
      </c>
      <c r="P414" s="336">
        <f>SUMIF(Sayfa1!I:I,C414,Sayfa1!J:J)</f>
        <v>8</v>
      </c>
      <c r="Q414" s="336">
        <f>SUMIF(Sayfa1!L:L,C414,Sayfa1!M:M)</f>
        <v>0</v>
      </c>
      <c r="R414" s="425"/>
      <c r="S414" s="425"/>
      <c r="T414" s="425"/>
      <c r="U414" s="239"/>
    </row>
    <row r="415" spans="1:21" x14ac:dyDescent="0.35">
      <c r="A415" s="31" t="s">
        <v>104</v>
      </c>
      <c r="B415" s="247"/>
      <c r="C415" s="39">
        <v>214537</v>
      </c>
      <c r="D415" s="536" t="s">
        <v>119</v>
      </c>
      <c r="E415" s="245" t="s">
        <v>1289</v>
      </c>
      <c r="F415" s="321">
        <v>0</v>
      </c>
      <c r="G415" s="322">
        <v>0</v>
      </c>
      <c r="H415" s="323">
        <v>4</v>
      </c>
      <c r="I415" s="324">
        <v>0</v>
      </c>
      <c r="J415" s="41">
        <v>4</v>
      </c>
      <c r="K415" s="49">
        <v>0</v>
      </c>
      <c r="L415" s="42">
        <v>478</v>
      </c>
      <c r="M415" s="72"/>
      <c r="N415" s="508">
        <f t="shared" si="21"/>
        <v>4</v>
      </c>
      <c r="O415" s="336">
        <f>SUMIF(beklenen!F:F,C415,beklenen!J:J)</f>
        <v>0</v>
      </c>
      <c r="P415" s="336">
        <f>SUMIF(Sayfa1!I:I,C415,Sayfa1!J:J)</f>
        <v>4</v>
      </c>
      <c r="Q415" s="336">
        <f>SUMIF(Sayfa1!L:L,C415,Sayfa1!M:M)</f>
        <v>0</v>
      </c>
      <c r="R415" s="425"/>
      <c r="S415" s="425"/>
      <c r="T415" s="425"/>
      <c r="U415" s="239"/>
    </row>
    <row r="416" spans="1:21" x14ac:dyDescent="0.35">
      <c r="A416" s="31" t="s">
        <v>104</v>
      </c>
      <c r="B416" s="247"/>
      <c r="C416" s="32">
        <v>214034</v>
      </c>
      <c r="D416" s="534" t="s">
        <v>121</v>
      </c>
      <c r="E416" s="37" t="s">
        <v>1290</v>
      </c>
      <c r="F416" s="321">
        <v>0</v>
      </c>
      <c r="G416" s="322">
        <v>0</v>
      </c>
      <c r="H416" s="323">
        <v>2</v>
      </c>
      <c r="I416" s="324">
        <v>0</v>
      </c>
      <c r="J416" s="61">
        <v>2</v>
      </c>
      <c r="K416" s="34">
        <v>0</v>
      </c>
      <c r="L416" s="153">
        <v>362</v>
      </c>
      <c r="M416" s="72"/>
      <c r="N416" s="508"/>
      <c r="O416" s="336">
        <f>SUMIF(beklenen!F:F,C416,beklenen!J:J)</f>
        <v>0</v>
      </c>
      <c r="P416" s="336">
        <f>SUMIF(Sayfa1!I:I,C416,Sayfa1!J:J)</f>
        <v>2</v>
      </c>
      <c r="Q416" s="336">
        <f>SUMIF(Sayfa1!L:L,C416,Sayfa1!M:M)</f>
        <v>8</v>
      </c>
      <c r="R416" s="425"/>
      <c r="S416" s="425"/>
      <c r="T416" s="425"/>
      <c r="U416" s="239"/>
    </row>
    <row r="417" spans="1:21" x14ac:dyDescent="0.35">
      <c r="A417" s="31" t="s">
        <v>104</v>
      </c>
      <c r="B417" s="247"/>
      <c r="C417" s="32">
        <v>214549</v>
      </c>
      <c r="D417" s="106" t="s">
        <v>121</v>
      </c>
      <c r="E417" s="468" t="s">
        <v>1310</v>
      </c>
      <c r="F417" s="321">
        <v>0</v>
      </c>
      <c r="G417" s="322">
        <v>0</v>
      </c>
      <c r="H417" s="323">
        <v>4</v>
      </c>
      <c r="I417" s="324">
        <v>0</v>
      </c>
      <c r="J417" s="61">
        <v>4</v>
      </c>
      <c r="K417" s="72">
        <v>0</v>
      </c>
      <c r="L417" s="153">
        <v>362</v>
      </c>
      <c r="M417" s="72"/>
      <c r="N417" s="508"/>
      <c r="O417" s="336">
        <f>SUMIF(beklenen!F:F,C417,beklenen!J:J)</f>
        <v>0</v>
      </c>
      <c r="P417" s="336">
        <f>SUMIF(Sayfa1!I:I,C417,Sayfa1!J:J)</f>
        <v>0</v>
      </c>
      <c r="Q417" s="336">
        <f>SUMIF(Sayfa1!L:L,C417,Sayfa1!M:M)</f>
        <v>0</v>
      </c>
      <c r="R417" s="425"/>
      <c r="S417" s="425"/>
      <c r="T417" s="425"/>
      <c r="U417" s="239"/>
    </row>
    <row r="418" spans="1:21" x14ac:dyDescent="0.35">
      <c r="A418" s="31" t="s">
        <v>104</v>
      </c>
      <c r="B418" s="247"/>
      <c r="C418" s="44">
        <v>214580</v>
      </c>
      <c r="D418" s="544" t="s">
        <v>122</v>
      </c>
      <c r="E418" s="75" t="s">
        <v>456</v>
      </c>
      <c r="F418" s="321">
        <v>0</v>
      </c>
      <c r="G418" s="322">
        <v>6</v>
      </c>
      <c r="H418" s="323">
        <v>6</v>
      </c>
      <c r="I418" s="324">
        <v>12</v>
      </c>
      <c r="J418" s="41">
        <v>24</v>
      </c>
      <c r="K418" s="49">
        <v>0</v>
      </c>
      <c r="L418" s="123">
        <v>355</v>
      </c>
      <c r="M418" s="72"/>
      <c r="N418" s="508">
        <f t="shared" ref="N418:N432" si="22">J418-K418</f>
        <v>24</v>
      </c>
      <c r="O418" s="336">
        <f>SUMIF(beklenen!F:F,C418,beklenen!J:J)</f>
        <v>0</v>
      </c>
      <c r="P418" s="336">
        <f>SUMIF(Sayfa1!I:I,C418,Sayfa1!J:J)</f>
        <v>16</v>
      </c>
      <c r="Q418" s="336">
        <f>SUMIF(Sayfa1!L:L,C418,Sayfa1!M:M)</f>
        <v>2</v>
      </c>
      <c r="R418" s="425"/>
      <c r="S418" s="425"/>
      <c r="T418" s="425"/>
      <c r="U418" s="239"/>
    </row>
    <row r="419" spans="1:21" x14ac:dyDescent="0.35">
      <c r="A419" s="31" t="s">
        <v>104</v>
      </c>
      <c r="B419" s="247"/>
      <c r="C419" s="46">
        <v>214052</v>
      </c>
      <c r="D419" s="530" t="s">
        <v>122</v>
      </c>
      <c r="E419" s="48" t="s">
        <v>123</v>
      </c>
      <c r="F419" s="321">
        <v>0</v>
      </c>
      <c r="G419" s="322">
        <v>0</v>
      </c>
      <c r="H419" s="323">
        <v>2</v>
      </c>
      <c r="I419" s="324">
        <v>0</v>
      </c>
      <c r="J419" s="41">
        <v>2</v>
      </c>
      <c r="K419" s="49">
        <v>0</v>
      </c>
      <c r="L419" s="42">
        <v>413</v>
      </c>
      <c r="M419" s="72"/>
      <c r="N419" s="508">
        <f t="shared" si="22"/>
        <v>2</v>
      </c>
      <c r="O419" s="336">
        <f>SUMIF(beklenen!F:F,C419,beklenen!J:J)</f>
        <v>0</v>
      </c>
      <c r="P419" s="336">
        <f>SUMIF(Sayfa1!I:I,C419,Sayfa1!J:J)</f>
        <v>2</v>
      </c>
      <c r="Q419" s="336">
        <f>SUMIF(Sayfa1!L:L,C419,Sayfa1!M:M)</f>
        <v>0</v>
      </c>
      <c r="R419" s="425"/>
      <c r="S419" s="425"/>
      <c r="T419" s="425"/>
      <c r="U419" s="239"/>
    </row>
    <row r="420" spans="1:21" x14ac:dyDescent="0.35">
      <c r="A420" s="31" t="s">
        <v>104</v>
      </c>
      <c r="B420" s="247"/>
      <c r="C420" s="245">
        <v>214581</v>
      </c>
      <c r="D420" s="534" t="s">
        <v>122</v>
      </c>
      <c r="E420" s="245" t="s">
        <v>374</v>
      </c>
      <c r="F420" s="321">
        <v>4</v>
      </c>
      <c r="G420" s="322">
        <v>4</v>
      </c>
      <c r="H420" s="323">
        <v>4</v>
      </c>
      <c r="I420" s="324">
        <v>4</v>
      </c>
      <c r="J420" s="41">
        <v>16</v>
      </c>
      <c r="K420" s="49">
        <v>0</v>
      </c>
      <c r="L420" s="123">
        <v>413</v>
      </c>
      <c r="M420" s="72"/>
      <c r="N420" s="508">
        <f t="shared" si="22"/>
        <v>16</v>
      </c>
      <c r="O420" s="336">
        <f>SUMIF(beklenen!F:F,C420,beklenen!J:J)</f>
        <v>0</v>
      </c>
      <c r="P420" s="336">
        <f>SUMIF(Sayfa1!I:I,C420,Sayfa1!J:J)</f>
        <v>8</v>
      </c>
      <c r="Q420" s="336">
        <f>SUMIF(Sayfa1!L:L,C420,Sayfa1!M:M)</f>
        <v>0</v>
      </c>
      <c r="R420" s="425"/>
      <c r="S420" s="425"/>
      <c r="T420" s="425"/>
      <c r="U420" s="239"/>
    </row>
    <row r="421" spans="1:21" x14ac:dyDescent="0.35">
      <c r="A421" s="31" t="s">
        <v>104</v>
      </c>
      <c r="B421" s="247"/>
      <c r="C421" s="39">
        <v>614053</v>
      </c>
      <c r="D421" s="246" t="s">
        <v>122</v>
      </c>
      <c r="E421" s="245" t="s">
        <v>125</v>
      </c>
      <c r="F421" s="321">
        <v>0</v>
      </c>
      <c r="G421" s="322">
        <v>0</v>
      </c>
      <c r="H421" s="323">
        <v>1</v>
      </c>
      <c r="I421" s="324">
        <v>0</v>
      </c>
      <c r="J421" s="41">
        <v>1</v>
      </c>
      <c r="K421" s="49">
        <v>0</v>
      </c>
      <c r="L421" s="123">
        <v>401</v>
      </c>
      <c r="M421" s="72"/>
      <c r="N421" s="508">
        <f t="shared" si="22"/>
        <v>1</v>
      </c>
      <c r="O421" s="336">
        <f>SUMIF(beklenen!F:F,C421,beklenen!J:J)</f>
        <v>0</v>
      </c>
      <c r="P421" s="336">
        <f>SUMIF(Sayfa1!I:I,C421,Sayfa1!J:J)</f>
        <v>1</v>
      </c>
      <c r="Q421" s="336">
        <f>SUMIF(Sayfa1!L:L,C421,Sayfa1!M:M)</f>
        <v>0</v>
      </c>
      <c r="R421" s="425"/>
      <c r="S421" s="425"/>
      <c r="T421" s="425"/>
      <c r="U421" s="239"/>
    </row>
    <row r="422" spans="1:21" x14ac:dyDescent="0.35">
      <c r="A422" s="31" t="s">
        <v>104</v>
      </c>
      <c r="B422" s="247" t="s">
        <v>430</v>
      </c>
      <c r="C422" s="39">
        <v>211411</v>
      </c>
      <c r="D422" s="536" t="s">
        <v>122</v>
      </c>
      <c r="E422" s="245" t="s">
        <v>124</v>
      </c>
      <c r="F422" s="321">
        <v>0</v>
      </c>
      <c r="G422" s="322">
        <v>0</v>
      </c>
      <c r="H422" s="323">
        <v>6</v>
      </c>
      <c r="I422" s="324">
        <v>2</v>
      </c>
      <c r="J422" s="41">
        <v>8</v>
      </c>
      <c r="K422" s="49">
        <v>0</v>
      </c>
      <c r="L422" s="123">
        <v>354</v>
      </c>
      <c r="M422" s="72"/>
      <c r="N422" s="508">
        <f t="shared" si="22"/>
        <v>8</v>
      </c>
      <c r="O422" s="336">
        <f>SUMIF(beklenen!F:F,C422,beklenen!J:J)</f>
        <v>0</v>
      </c>
      <c r="P422" s="336">
        <f>SUMIF(Sayfa1!I:I,C422,Sayfa1!J:J)</f>
        <v>8</v>
      </c>
      <c r="Q422" s="336">
        <f>SUMIF(Sayfa1!L:L,C422,Sayfa1!M:M)</f>
        <v>0</v>
      </c>
      <c r="R422" s="425"/>
      <c r="S422" s="425"/>
      <c r="T422" s="425"/>
      <c r="U422" s="239"/>
    </row>
    <row r="423" spans="1:21" x14ac:dyDescent="0.35">
      <c r="A423" s="31" t="s">
        <v>104</v>
      </c>
      <c r="B423" s="247"/>
      <c r="C423" s="114">
        <v>214510</v>
      </c>
      <c r="D423" s="111" t="s">
        <v>126</v>
      </c>
      <c r="E423" s="114" t="s">
        <v>369</v>
      </c>
      <c r="F423" s="321">
        <v>30</v>
      </c>
      <c r="G423" s="322">
        <v>6</v>
      </c>
      <c r="H423" s="323">
        <v>20</v>
      </c>
      <c r="I423" s="324">
        <v>48</v>
      </c>
      <c r="J423" s="61">
        <v>104</v>
      </c>
      <c r="K423" s="34">
        <v>0</v>
      </c>
      <c r="L423" s="153">
        <v>326</v>
      </c>
      <c r="M423" s="72"/>
      <c r="N423" s="508">
        <f t="shared" si="22"/>
        <v>104</v>
      </c>
      <c r="O423" s="336">
        <f>SUMIF(beklenen!F:F,C423,beklenen!J:J)</f>
        <v>0</v>
      </c>
      <c r="P423" s="336">
        <f>SUMIF(Sayfa1!I:I,C423,Sayfa1!J:J)</f>
        <v>0</v>
      </c>
      <c r="Q423" s="336">
        <f>SUMIF(Sayfa1!L:L,C423,Sayfa1!M:M)</f>
        <v>349</v>
      </c>
      <c r="R423" s="425"/>
      <c r="S423" s="425"/>
      <c r="T423" s="425"/>
      <c r="U423" s="239"/>
    </row>
    <row r="424" spans="1:21" x14ac:dyDescent="0.35">
      <c r="A424" s="31" t="s">
        <v>104</v>
      </c>
      <c r="B424" s="247"/>
      <c r="C424" s="114">
        <v>214511</v>
      </c>
      <c r="D424" s="145" t="s">
        <v>126</v>
      </c>
      <c r="E424" s="37" t="s">
        <v>496</v>
      </c>
      <c r="F424" s="321">
        <v>4</v>
      </c>
      <c r="G424" s="322">
        <v>0</v>
      </c>
      <c r="H424" s="323">
        <v>8</v>
      </c>
      <c r="I424" s="324">
        <v>4</v>
      </c>
      <c r="J424" s="61">
        <v>16</v>
      </c>
      <c r="K424" s="34">
        <v>0</v>
      </c>
      <c r="L424" s="153">
        <v>373</v>
      </c>
      <c r="M424" s="72"/>
      <c r="N424" s="508">
        <f t="shared" si="22"/>
        <v>16</v>
      </c>
      <c r="O424" s="336">
        <f>SUMIF(beklenen!F:F,C424,beklenen!J:J)</f>
        <v>0</v>
      </c>
      <c r="P424" s="336">
        <f>SUMIF(Sayfa1!I:I,C424,Sayfa1!J:J)</f>
        <v>0</v>
      </c>
      <c r="Q424" s="336">
        <f>SUMIF(Sayfa1!L:L,C424,Sayfa1!M:M)</f>
        <v>50</v>
      </c>
      <c r="R424" s="425"/>
      <c r="S424" s="425"/>
      <c r="T424" s="425"/>
      <c r="U424" s="239"/>
    </row>
    <row r="425" spans="1:21" x14ac:dyDescent="0.35">
      <c r="A425" s="31" t="s">
        <v>104</v>
      </c>
      <c r="B425" s="247"/>
      <c r="C425" s="45">
        <v>614700</v>
      </c>
      <c r="D425" s="111" t="s">
        <v>126</v>
      </c>
      <c r="E425" s="37" t="s">
        <v>772</v>
      </c>
      <c r="F425" s="321">
        <v>4</v>
      </c>
      <c r="G425" s="322">
        <v>4</v>
      </c>
      <c r="H425" s="323">
        <v>9</v>
      </c>
      <c r="I425" s="324">
        <v>8</v>
      </c>
      <c r="J425" s="61">
        <v>25</v>
      </c>
      <c r="K425" s="34">
        <v>4</v>
      </c>
      <c r="L425" s="153">
        <v>357</v>
      </c>
      <c r="M425" s="72"/>
      <c r="N425" s="508">
        <f t="shared" si="22"/>
        <v>21</v>
      </c>
      <c r="O425" s="336">
        <f>SUMIF(beklenen!F:F,C425,beklenen!J:J)</f>
        <v>0</v>
      </c>
      <c r="P425" s="336">
        <f>SUMIF(Sayfa1!I:I,C425,Sayfa1!J:J)</f>
        <v>0</v>
      </c>
      <c r="Q425" s="336">
        <f>SUMIF(Sayfa1!L:L,C425,Sayfa1!M:M)</f>
        <v>52</v>
      </c>
      <c r="R425" s="425"/>
      <c r="S425" s="425"/>
      <c r="T425" s="425"/>
      <c r="U425" s="239"/>
    </row>
    <row r="426" spans="1:21" x14ac:dyDescent="0.35">
      <c r="A426" s="31" t="s">
        <v>104</v>
      </c>
      <c r="B426" s="247"/>
      <c r="C426" s="114">
        <v>614701</v>
      </c>
      <c r="D426" s="534" t="s">
        <v>126</v>
      </c>
      <c r="E426" s="37" t="s">
        <v>1296</v>
      </c>
      <c r="F426" s="321">
        <v>0</v>
      </c>
      <c r="G426" s="322">
        <v>4</v>
      </c>
      <c r="H426" s="323">
        <v>8</v>
      </c>
      <c r="I426" s="324">
        <v>0</v>
      </c>
      <c r="J426" s="61">
        <v>12</v>
      </c>
      <c r="K426" s="34">
        <v>0</v>
      </c>
      <c r="L426" s="153">
        <v>390</v>
      </c>
      <c r="M426" s="72"/>
      <c r="N426" s="508">
        <f t="shared" si="22"/>
        <v>12</v>
      </c>
      <c r="O426" s="336">
        <f>SUMIF(beklenen!F:F,C426,beklenen!J:J)</f>
        <v>0</v>
      </c>
      <c r="P426" s="336">
        <f>SUMIF(Sayfa1!I:I,C426,Sayfa1!J:J)</f>
        <v>12</v>
      </c>
      <c r="Q426" s="336">
        <f>SUMIF(Sayfa1!L:L,C426,Sayfa1!M:M)</f>
        <v>0</v>
      </c>
      <c r="R426" s="425"/>
      <c r="S426" s="425"/>
      <c r="T426" s="425"/>
      <c r="U426" s="239"/>
    </row>
    <row r="427" spans="1:21" x14ac:dyDescent="0.35">
      <c r="A427" s="31" t="s">
        <v>104</v>
      </c>
      <c r="B427" s="247" t="s">
        <v>1266</v>
      </c>
      <c r="C427" s="520" t="s">
        <v>1909</v>
      </c>
      <c r="D427" s="106" t="s">
        <v>126</v>
      </c>
      <c r="E427" s="37" t="s">
        <v>1910</v>
      </c>
      <c r="F427" s="321">
        <v>0</v>
      </c>
      <c r="G427" s="322">
        <v>0</v>
      </c>
      <c r="H427" s="323">
        <v>4</v>
      </c>
      <c r="I427" s="324">
        <v>3</v>
      </c>
      <c r="J427" s="61">
        <v>7</v>
      </c>
      <c r="K427" s="34">
        <v>0</v>
      </c>
      <c r="L427" s="153">
        <v>221</v>
      </c>
      <c r="M427" s="72"/>
      <c r="N427" s="508">
        <f t="shared" si="22"/>
        <v>7</v>
      </c>
      <c r="O427" s="336">
        <f>SUMIF(beklenen!F:F,C427,beklenen!J:J)</f>
        <v>0</v>
      </c>
      <c r="P427" s="336">
        <f>SUMIF(Sayfa1!I:I,C427,Sayfa1!J:J)</f>
        <v>0</v>
      </c>
      <c r="Q427" s="336">
        <f>SUMIF(Sayfa1!L:L,C427,Sayfa1!M:M)</f>
        <v>106</v>
      </c>
      <c r="R427" s="425"/>
      <c r="S427" s="425"/>
      <c r="T427" s="425"/>
      <c r="U427" s="239"/>
    </row>
    <row r="428" spans="1:21" x14ac:dyDescent="0.35">
      <c r="A428" s="31" t="s">
        <v>104</v>
      </c>
      <c r="B428" s="247" t="s">
        <v>430</v>
      </c>
      <c r="C428" s="141">
        <v>212910</v>
      </c>
      <c r="D428" s="106" t="s">
        <v>126</v>
      </c>
      <c r="E428" s="48" t="s">
        <v>412</v>
      </c>
      <c r="F428" s="321">
        <v>0</v>
      </c>
      <c r="G428" s="322">
        <v>1</v>
      </c>
      <c r="H428" s="323">
        <v>0</v>
      </c>
      <c r="I428" s="324">
        <v>2</v>
      </c>
      <c r="J428" s="61">
        <v>3</v>
      </c>
      <c r="K428" s="34">
        <v>0</v>
      </c>
      <c r="L428" s="36">
        <v>297</v>
      </c>
      <c r="M428" s="72"/>
      <c r="N428" s="508">
        <f t="shared" si="22"/>
        <v>3</v>
      </c>
      <c r="O428" s="336">
        <f>SUMIF(beklenen!F:F,C428,beklenen!J:J)</f>
        <v>0</v>
      </c>
      <c r="P428" s="336">
        <f>SUMIF(Sayfa1!I:I,C428,Sayfa1!J:J)</f>
        <v>0</v>
      </c>
      <c r="Q428" s="336">
        <f>SUMIF(Sayfa1!L:L,C428,Sayfa1!M:M)</f>
        <v>219</v>
      </c>
      <c r="R428" s="425"/>
      <c r="S428" s="425"/>
      <c r="T428" s="425"/>
      <c r="U428" s="239"/>
    </row>
    <row r="429" spans="1:21" x14ac:dyDescent="0.35">
      <c r="A429" s="31" t="s">
        <v>104</v>
      </c>
      <c r="B429" s="247" t="s">
        <v>430</v>
      </c>
      <c r="C429" s="141">
        <v>212956</v>
      </c>
      <c r="D429" s="106" t="s">
        <v>126</v>
      </c>
      <c r="E429" s="37" t="s">
        <v>2413</v>
      </c>
      <c r="F429" s="321">
        <v>22</v>
      </c>
      <c r="G429" s="322">
        <v>8</v>
      </c>
      <c r="H429" s="323">
        <v>162</v>
      </c>
      <c r="I429" s="324">
        <v>66</v>
      </c>
      <c r="J429" s="61">
        <v>258</v>
      </c>
      <c r="K429" s="34">
        <v>4</v>
      </c>
      <c r="L429" s="36">
        <v>312</v>
      </c>
      <c r="M429" s="72"/>
      <c r="N429" s="508">
        <f t="shared" si="22"/>
        <v>254</v>
      </c>
      <c r="O429" s="336">
        <f>SUMIF(beklenen!F:F,C429,beklenen!J:J)</f>
        <v>0</v>
      </c>
      <c r="P429" s="336">
        <f>SUMIF(Sayfa1!I:I,C429,Sayfa1!J:J)</f>
        <v>0</v>
      </c>
      <c r="Q429" s="336">
        <f>SUMIF(Sayfa1!L:L,C429,Sayfa1!M:M)</f>
        <v>60</v>
      </c>
      <c r="R429" s="425"/>
      <c r="S429" s="425"/>
      <c r="T429" s="425"/>
      <c r="U429" s="239"/>
    </row>
    <row r="430" spans="1:21" x14ac:dyDescent="0.35">
      <c r="A430" s="31" t="s">
        <v>104</v>
      </c>
      <c r="B430" s="247" t="s">
        <v>430</v>
      </c>
      <c r="C430" s="146">
        <v>212911</v>
      </c>
      <c r="D430" s="218" t="s">
        <v>126</v>
      </c>
      <c r="E430" s="147" t="s">
        <v>523</v>
      </c>
      <c r="F430" s="321">
        <v>6</v>
      </c>
      <c r="G430" s="322">
        <v>4</v>
      </c>
      <c r="H430" s="323">
        <v>25</v>
      </c>
      <c r="I430" s="324">
        <v>8</v>
      </c>
      <c r="J430" s="61">
        <v>43</v>
      </c>
      <c r="K430" s="34">
        <v>0</v>
      </c>
      <c r="L430" s="36">
        <v>366</v>
      </c>
      <c r="M430" s="72"/>
      <c r="N430" s="508">
        <f t="shared" si="22"/>
        <v>43</v>
      </c>
      <c r="O430" s="336">
        <f>SUMIF(beklenen!F:F,C430,beklenen!J:J)</f>
        <v>0</v>
      </c>
      <c r="P430" s="336">
        <f>SUMIF(Sayfa1!I:I,C430,Sayfa1!J:J)</f>
        <v>0</v>
      </c>
      <c r="Q430" s="336">
        <f>SUMIF(Sayfa1!L:L,C430,Sayfa1!M:M)</f>
        <v>63</v>
      </c>
      <c r="R430" s="425"/>
      <c r="S430" s="425"/>
      <c r="T430" s="425"/>
      <c r="U430" s="239"/>
    </row>
    <row r="431" spans="1:21" x14ac:dyDescent="0.35">
      <c r="A431" s="31" t="s">
        <v>104</v>
      </c>
      <c r="B431" s="247" t="s">
        <v>430</v>
      </c>
      <c r="C431" s="45">
        <v>511141</v>
      </c>
      <c r="D431" s="545" t="s">
        <v>126</v>
      </c>
      <c r="E431" s="48" t="s">
        <v>773</v>
      </c>
      <c r="F431" s="321">
        <v>0</v>
      </c>
      <c r="G431" s="322">
        <v>0</v>
      </c>
      <c r="H431" s="323">
        <v>8</v>
      </c>
      <c r="I431" s="324">
        <v>8</v>
      </c>
      <c r="J431" s="61">
        <v>16</v>
      </c>
      <c r="K431" s="34">
        <v>0</v>
      </c>
      <c r="L431" s="153">
        <v>354</v>
      </c>
      <c r="M431" s="72"/>
      <c r="N431" s="508">
        <f t="shared" si="22"/>
        <v>16</v>
      </c>
      <c r="O431" s="336">
        <f>SUMIF(beklenen!F:F,C431,beklenen!J:J)</f>
        <v>0</v>
      </c>
      <c r="P431" s="336">
        <f>SUMIF(Sayfa1!I:I,C431,Sayfa1!J:J)</f>
        <v>16</v>
      </c>
      <c r="Q431" s="336">
        <f>SUMIF(Sayfa1!L:L,C431,Sayfa1!M:M)</f>
        <v>21</v>
      </c>
      <c r="R431" s="425"/>
      <c r="S431" s="425"/>
      <c r="T431" s="425"/>
      <c r="U431" s="239"/>
    </row>
    <row r="432" spans="1:21" x14ac:dyDescent="0.35">
      <c r="A432" s="31" t="s">
        <v>104</v>
      </c>
      <c r="B432" s="247" t="s">
        <v>430</v>
      </c>
      <c r="C432" s="45">
        <v>612102</v>
      </c>
      <c r="D432" s="111" t="s">
        <v>126</v>
      </c>
      <c r="E432" s="37" t="s">
        <v>773</v>
      </c>
      <c r="F432" s="321">
        <v>0</v>
      </c>
      <c r="G432" s="322">
        <v>4</v>
      </c>
      <c r="H432" s="323">
        <v>8</v>
      </c>
      <c r="I432" s="324">
        <v>8</v>
      </c>
      <c r="J432" s="61">
        <v>20</v>
      </c>
      <c r="K432" s="34">
        <v>0</v>
      </c>
      <c r="L432" s="153">
        <v>354</v>
      </c>
      <c r="M432" s="72"/>
      <c r="N432" s="508">
        <f t="shared" si="22"/>
        <v>20</v>
      </c>
      <c r="O432" s="336">
        <f>SUMIF(beklenen!F:F,C432,beklenen!J:J)</f>
        <v>0</v>
      </c>
      <c r="P432" s="336">
        <f>SUMIF(Sayfa1!I:I,C432,Sayfa1!J:J)</f>
        <v>0</v>
      </c>
      <c r="Q432" s="336">
        <f>SUMIF(Sayfa1!L:L,C432,Sayfa1!M:M)</f>
        <v>0</v>
      </c>
      <c r="R432" s="425"/>
      <c r="S432" s="425"/>
      <c r="T432" s="425"/>
      <c r="U432" s="239"/>
    </row>
    <row r="433" spans="1:21" x14ac:dyDescent="0.35">
      <c r="A433" s="31" t="s">
        <v>104</v>
      </c>
      <c r="B433" s="247" t="s">
        <v>1502</v>
      </c>
      <c r="C433" s="521" t="s">
        <v>1598</v>
      </c>
      <c r="D433" s="116" t="s">
        <v>126</v>
      </c>
      <c r="E433" s="114" t="s">
        <v>1503</v>
      </c>
      <c r="F433" s="321">
        <v>4</v>
      </c>
      <c r="G433" s="322">
        <v>8</v>
      </c>
      <c r="H433" s="323">
        <v>23</v>
      </c>
      <c r="I433" s="324">
        <v>16</v>
      </c>
      <c r="J433" s="61">
        <v>51</v>
      </c>
      <c r="K433" s="34">
        <v>0</v>
      </c>
      <c r="L433" s="153">
        <v>221</v>
      </c>
      <c r="M433" s="72"/>
      <c r="N433" s="508"/>
      <c r="O433" s="336">
        <f>SUMIF(beklenen!F:F,C433,beklenen!J:J)</f>
        <v>0</v>
      </c>
      <c r="P433" s="336">
        <f>SUMIF(Sayfa1!I:I,C433,Sayfa1!J:J)</f>
        <v>0</v>
      </c>
      <c r="Q433" s="336">
        <f>SUMIF(Sayfa1!L:L,C433,Sayfa1!M:M)</f>
        <v>95</v>
      </c>
      <c r="R433" s="425"/>
      <c r="S433" s="425"/>
      <c r="T433" s="425"/>
      <c r="U433" s="239"/>
    </row>
    <row r="434" spans="1:21" x14ac:dyDescent="0.35">
      <c r="A434" s="31" t="s">
        <v>104</v>
      </c>
      <c r="B434" s="247"/>
      <c r="C434" s="44">
        <v>214560</v>
      </c>
      <c r="D434" s="246" t="s">
        <v>128</v>
      </c>
      <c r="E434" s="245" t="s">
        <v>446</v>
      </c>
      <c r="F434" s="321">
        <v>10</v>
      </c>
      <c r="G434" s="322">
        <v>4</v>
      </c>
      <c r="H434" s="323">
        <v>12</v>
      </c>
      <c r="I434" s="324">
        <v>7</v>
      </c>
      <c r="J434" s="41">
        <v>33</v>
      </c>
      <c r="K434" s="49">
        <v>4</v>
      </c>
      <c r="L434" s="123">
        <v>427</v>
      </c>
      <c r="M434" s="72"/>
      <c r="N434" s="508">
        <f>J434-K434</f>
        <v>29</v>
      </c>
      <c r="O434" s="336">
        <f>SUMIF(beklenen!F:F,C434,beklenen!J:J)</f>
        <v>0</v>
      </c>
      <c r="P434" s="336">
        <f>SUMIF(Sayfa1!I:I,C434,Sayfa1!J:J)</f>
        <v>0</v>
      </c>
      <c r="Q434" s="336">
        <f>SUMIF(Sayfa1!L:L,C434,Sayfa1!M:M)</f>
        <v>61</v>
      </c>
      <c r="R434" s="425"/>
      <c r="S434" s="425"/>
      <c r="T434" s="425"/>
      <c r="U434" s="239"/>
    </row>
    <row r="435" spans="1:21" x14ac:dyDescent="0.35">
      <c r="A435" s="31" t="s">
        <v>104</v>
      </c>
      <c r="B435" s="247"/>
      <c r="C435" s="44">
        <v>214561</v>
      </c>
      <c r="D435" s="530" t="s">
        <v>128</v>
      </c>
      <c r="E435" s="245" t="s">
        <v>444</v>
      </c>
      <c r="F435" s="321">
        <v>12</v>
      </c>
      <c r="G435" s="322">
        <v>4</v>
      </c>
      <c r="H435" s="323">
        <v>8</v>
      </c>
      <c r="I435" s="324">
        <v>8</v>
      </c>
      <c r="J435" s="41">
        <v>32</v>
      </c>
      <c r="K435" s="49">
        <v>4</v>
      </c>
      <c r="L435" s="123">
        <v>452</v>
      </c>
      <c r="M435" s="72"/>
      <c r="N435" s="508">
        <f>J435-K435</f>
        <v>28</v>
      </c>
      <c r="O435" s="336">
        <f>SUMIF(beklenen!F:F,C435,beklenen!J:J)</f>
        <v>0</v>
      </c>
      <c r="P435" s="336">
        <f>SUMIF(Sayfa1!I:I,C435,Sayfa1!J:J)</f>
        <v>22</v>
      </c>
      <c r="Q435" s="336">
        <f>SUMIF(Sayfa1!L:L,C435,Sayfa1!M:M)</f>
        <v>16</v>
      </c>
      <c r="R435" s="425"/>
      <c r="S435" s="425"/>
      <c r="T435" s="425"/>
      <c r="U435" s="239"/>
    </row>
    <row r="436" spans="1:21" x14ac:dyDescent="0.35">
      <c r="A436" s="31" t="s">
        <v>104</v>
      </c>
      <c r="B436" s="247"/>
      <c r="C436" s="44">
        <v>614705</v>
      </c>
      <c r="D436" s="530" t="s">
        <v>128</v>
      </c>
      <c r="E436" s="245" t="s">
        <v>2002</v>
      </c>
      <c r="F436" s="321">
        <v>0</v>
      </c>
      <c r="G436" s="322">
        <v>4</v>
      </c>
      <c r="H436" s="323">
        <v>4</v>
      </c>
      <c r="I436" s="324">
        <v>0</v>
      </c>
      <c r="J436" s="41">
        <v>8</v>
      </c>
      <c r="K436" s="49">
        <v>0</v>
      </c>
      <c r="L436" s="123">
        <v>479</v>
      </c>
      <c r="M436" s="72"/>
      <c r="N436" s="508"/>
      <c r="O436" s="336">
        <f>SUMIF(beklenen!F:F,C436,beklenen!J:J)</f>
        <v>0</v>
      </c>
      <c r="P436" s="336">
        <f>SUMIF(Sayfa1!I:I,C436,Sayfa1!J:J)</f>
        <v>7</v>
      </c>
      <c r="Q436" s="336">
        <f>SUMIF(Sayfa1!L:L,C436,Sayfa1!M:M)</f>
        <v>10</v>
      </c>
      <c r="R436" s="425"/>
      <c r="S436" s="425"/>
      <c r="T436" s="425"/>
      <c r="U436" s="239"/>
    </row>
    <row r="437" spans="1:21" x14ac:dyDescent="0.35">
      <c r="A437" s="31" t="s">
        <v>104</v>
      </c>
      <c r="B437" s="247" t="s">
        <v>1266</v>
      </c>
      <c r="C437" s="44">
        <v>314300</v>
      </c>
      <c r="D437" s="43" t="s">
        <v>128</v>
      </c>
      <c r="E437" s="245" t="s">
        <v>1919</v>
      </c>
      <c r="F437" s="321">
        <v>0</v>
      </c>
      <c r="G437" s="322">
        <v>4</v>
      </c>
      <c r="H437" s="323">
        <v>3</v>
      </c>
      <c r="I437" s="324">
        <v>0</v>
      </c>
      <c r="J437" s="41">
        <v>7</v>
      </c>
      <c r="K437" s="49">
        <v>0</v>
      </c>
      <c r="L437" s="123">
        <v>265</v>
      </c>
      <c r="M437" s="72"/>
      <c r="N437" s="508">
        <f t="shared" ref="N437:N447" si="23">J437-K437</f>
        <v>7</v>
      </c>
      <c r="O437" s="336">
        <f>SUMIF(beklenen!F:F,C437,beklenen!J:J)</f>
        <v>0</v>
      </c>
      <c r="P437" s="336">
        <f>SUMIF(Sayfa1!I:I,C437,Sayfa1!J:J)</f>
        <v>7</v>
      </c>
      <c r="Q437" s="336">
        <f>SUMIF(Sayfa1!L:L,C437,Sayfa1!M:M)</f>
        <v>0</v>
      </c>
      <c r="R437" s="425"/>
      <c r="S437" s="425"/>
      <c r="T437" s="425"/>
      <c r="U437" s="239"/>
    </row>
    <row r="438" spans="1:21" x14ac:dyDescent="0.35">
      <c r="A438" s="31" t="s">
        <v>104</v>
      </c>
      <c r="B438" s="247" t="s">
        <v>430</v>
      </c>
      <c r="C438" s="245">
        <v>212990</v>
      </c>
      <c r="D438" s="246" t="s">
        <v>128</v>
      </c>
      <c r="E438" s="245" t="s">
        <v>417</v>
      </c>
      <c r="F438" s="321">
        <v>28</v>
      </c>
      <c r="G438" s="322">
        <v>6</v>
      </c>
      <c r="H438" s="323">
        <v>18</v>
      </c>
      <c r="I438" s="324">
        <v>12</v>
      </c>
      <c r="J438" s="41">
        <v>64</v>
      </c>
      <c r="K438" s="49">
        <v>4</v>
      </c>
      <c r="L438" s="123">
        <v>381</v>
      </c>
      <c r="M438" s="72"/>
      <c r="N438" s="508">
        <f t="shared" si="23"/>
        <v>60</v>
      </c>
      <c r="O438" s="336">
        <f>SUMIF(beklenen!F:F,C438,beklenen!J:J)</f>
        <v>0</v>
      </c>
      <c r="P438" s="336">
        <f>SUMIF(Sayfa1!I:I,C438,Sayfa1!J:J)</f>
        <v>0</v>
      </c>
      <c r="Q438" s="336">
        <f>SUMIF(Sayfa1!L:L,C438,Sayfa1!M:M)</f>
        <v>57</v>
      </c>
      <c r="R438" s="425"/>
      <c r="S438" s="425"/>
      <c r="T438" s="425"/>
      <c r="U438" s="239"/>
    </row>
    <row r="439" spans="1:21" x14ac:dyDescent="0.35">
      <c r="A439" s="31" t="s">
        <v>104</v>
      </c>
      <c r="B439" s="247" t="s">
        <v>430</v>
      </c>
      <c r="C439" s="245">
        <v>511116</v>
      </c>
      <c r="D439" s="530" t="s">
        <v>128</v>
      </c>
      <c r="E439" s="245" t="s">
        <v>1763</v>
      </c>
      <c r="F439" s="321">
        <v>0</v>
      </c>
      <c r="G439" s="322">
        <v>0</v>
      </c>
      <c r="H439" s="323">
        <v>4</v>
      </c>
      <c r="I439" s="324">
        <v>0</v>
      </c>
      <c r="J439" s="41">
        <v>4</v>
      </c>
      <c r="K439" s="49">
        <v>0</v>
      </c>
      <c r="L439" s="123">
        <v>410</v>
      </c>
      <c r="M439" s="72"/>
      <c r="N439" s="508">
        <f t="shared" si="23"/>
        <v>4</v>
      </c>
      <c r="O439" s="336">
        <f>SUMIF(beklenen!F:F,C439,beklenen!J:J)</f>
        <v>0</v>
      </c>
      <c r="P439" s="336">
        <f>SUMIF(Sayfa1!I:I,C439,Sayfa1!J:J)</f>
        <v>4</v>
      </c>
      <c r="Q439" s="336">
        <f>SUMIF(Sayfa1!L:L,C439,Sayfa1!M:M)</f>
        <v>0</v>
      </c>
      <c r="R439" s="425"/>
      <c r="S439" s="425"/>
      <c r="T439" s="425"/>
      <c r="U439" s="239"/>
    </row>
    <row r="440" spans="1:21" x14ac:dyDescent="0.35">
      <c r="A440" s="31" t="s">
        <v>104</v>
      </c>
      <c r="B440" s="247" t="s">
        <v>1502</v>
      </c>
      <c r="C440" s="245">
        <v>311671</v>
      </c>
      <c r="D440" s="530" t="s">
        <v>128</v>
      </c>
      <c r="E440" s="245" t="s">
        <v>1504</v>
      </c>
      <c r="F440" s="321">
        <v>6</v>
      </c>
      <c r="G440" s="322">
        <v>4</v>
      </c>
      <c r="H440" s="323">
        <v>8</v>
      </c>
      <c r="I440" s="324">
        <v>4</v>
      </c>
      <c r="J440" s="41">
        <v>22</v>
      </c>
      <c r="K440" s="49">
        <v>0</v>
      </c>
      <c r="L440" s="123">
        <v>265</v>
      </c>
      <c r="M440" s="72"/>
      <c r="N440" s="508">
        <f t="shared" si="23"/>
        <v>22</v>
      </c>
      <c r="O440" s="336">
        <f>SUMIF(beklenen!F:F,C440,beklenen!J:J)</f>
        <v>0</v>
      </c>
      <c r="P440" s="336">
        <f>SUMIF(Sayfa1!I:I,C440,Sayfa1!J:J)</f>
        <v>22</v>
      </c>
      <c r="Q440" s="336">
        <f>SUMIF(Sayfa1!L:L,C440,Sayfa1!M:M)</f>
        <v>8</v>
      </c>
      <c r="R440" s="425"/>
      <c r="S440" s="425"/>
      <c r="T440" s="425"/>
      <c r="U440" s="239"/>
    </row>
    <row r="441" spans="1:21" x14ac:dyDescent="0.35">
      <c r="A441" s="31" t="s">
        <v>104</v>
      </c>
      <c r="B441" s="247" t="s">
        <v>430</v>
      </c>
      <c r="C441" s="45">
        <v>211451</v>
      </c>
      <c r="D441" s="532" t="s">
        <v>129</v>
      </c>
      <c r="E441" s="114" t="s">
        <v>130</v>
      </c>
      <c r="F441" s="321">
        <v>0</v>
      </c>
      <c r="G441" s="322">
        <v>0</v>
      </c>
      <c r="H441" s="323">
        <v>8</v>
      </c>
      <c r="I441" s="324">
        <v>0</v>
      </c>
      <c r="J441" s="61">
        <v>8</v>
      </c>
      <c r="K441" s="34">
        <v>0</v>
      </c>
      <c r="L441" s="153">
        <v>388</v>
      </c>
      <c r="M441" s="72"/>
      <c r="N441" s="508">
        <f t="shared" si="23"/>
        <v>8</v>
      </c>
      <c r="O441" s="336">
        <f>SUMIF(beklenen!F:F,C441,beklenen!J:J)</f>
        <v>0</v>
      </c>
      <c r="P441" s="336">
        <f>SUMIF(Sayfa1!I:I,C441,Sayfa1!J:J)</f>
        <v>8</v>
      </c>
      <c r="Q441" s="336">
        <f>SUMIF(Sayfa1!L:L,C441,Sayfa1!M:M)</f>
        <v>0</v>
      </c>
      <c r="R441" s="425"/>
      <c r="S441" s="425"/>
      <c r="T441" s="425"/>
      <c r="U441" s="239"/>
    </row>
    <row r="442" spans="1:21" x14ac:dyDescent="0.35">
      <c r="A442" s="31" t="s">
        <v>104</v>
      </c>
      <c r="B442" s="247"/>
      <c r="C442" s="44">
        <v>214520</v>
      </c>
      <c r="D442" s="246" t="s">
        <v>131</v>
      </c>
      <c r="E442" s="245" t="s">
        <v>447</v>
      </c>
      <c r="F442" s="321">
        <v>0</v>
      </c>
      <c r="G442" s="322">
        <v>0</v>
      </c>
      <c r="H442" s="323">
        <v>4</v>
      </c>
      <c r="I442" s="324">
        <v>4</v>
      </c>
      <c r="J442" s="41">
        <v>8</v>
      </c>
      <c r="K442" s="49">
        <v>0</v>
      </c>
      <c r="L442" s="123">
        <v>374</v>
      </c>
      <c r="M442" s="72"/>
      <c r="N442" s="508">
        <f t="shared" si="23"/>
        <v>8</v>
      </c>
      <c r="O442" s="336">
        <f>SUMIF(beklenen!F:F,C442,beklenen!J:J)</f>
        <v>0</v>
      </c>
      <c r="P442" s="336">
        <f>SUMIF(Sayfa1!I:I,C442,Sayfa1!J:J)</f>
        <v>0</v>
      </c>
      <c r="Q442" s="336">
        <f>SUMIF(Sayfa1!L:L,C442,Sayfa1!M:M)</f>
        <v>56</v>
      </c>
      <c r="R442" s="425"/>
      <c r="S442" s="425"/>
      <c r="T442" s="425"/>
      <c r="U442" s="239"/>
    </row>
    <row r="443" spans="1:21" x14ac:dyDescent="0.35">
      <c r="A443" s="31" t="s">
        <v>104</v>
      </c>
      <c r="B443" s="247" t="s">
        <v>1266</v>
      </c>
      <c r="C443" s="44">
        <v>313321</v>
      </c>
      <c r="D443" s="43" t="s">
        <v>131</v>
      </c>
      <c r="E443" s="245" t="s">
        <v>2088</v>
      </c>
      <c r="F443" s="321">
        <v>0</v>
      </c>
      <c r="G443" s="322">
        <v>0</v>
      </c>
      <c r="H443" s="323">
        <v>5</v>
      </c>
      <c r="I443" s="324">
        <v>4</v>
      </c>
      <c r="J443" s="41">
        <v>9</v>
      </c>
      <c r="K443" s="49">
        <v>0</v>
      </c>
      <c r="L443" s="123">
        <v>289</v>
      </c>
      <c r="M443" s="72"/>
      <c r="N443" s="508">
        <f t="shared" si="23"/>
        <v>9</v>
      </c>
      <c r="O443" s="336">
        <f>SUMIF(beklenen!F:F,C443,beklenen!J:J)</f>
        <v>0</v>
      </c>
      <c r="P443" s="336">
        <f>SUMIF(Sayfa1!I:I,C443,Sayfa1!J:J)</f>
        <v>9</v>
      </c>
      <c r="Q443" s="336">
        <f>SUMIF(Sayfa1!L:L,C443,Sayfa1!M:M)</f>
        <v>0</v>
      </c>
      <c r="R443" s="425"/>
      <c r="S443" s="425"/>
      <c r="T443" s="425"/>
      <c r="U443" s="239"/>
    </row>
    <row r="444" spans="1:21" x14ac:dyDescent="0.35">
      <c r="A444" s="31" t="s">
        <v>104</v>
      </c>
      <c r="B444" s="247" t="s">
        <v>430</v>
      </c>
      <c r="C444" s="39">
        <v>212991</v>
      </c>
      <c r="D444" s="530" t="s">
        <v>131</v>
      </c>
      <c r="E444" s="245" t="s">
        <v>522</v>
      </c>
      <c r="F444" s="321">
        <v>10</v>
      </c>
      <c r="G444" s="322">
        <v>2</v>
      </c>
      <c r="H444" s="323">
        <v>26</v>
      </c>
      <c r="I444" s="324">
        <v>4</v>
      </c>
      <c r="J444" s="41">
        <v>42</v>
      </c>
      <c r="K444" s="49">
        <v>4</v>
      </c>
      <c r="L444" s="123">
        <v>375</v>
      </c>
      <c r="M444" s="72"/>
      <c r="N444" s="508">
        <f t="shared" si="23"/>
        <v>38</v>
      </c>
      <c r="O444" s="336">
        <f>SUMIF(beklenen!F:F,C444,beklenen!J:J)</f>
        <v>4</v>
      </c>
      <c r="P444" s="336">
        <f>SUMIF(Sayfa1!I:I,C444,Sayfa1!J:J)</f>
        <v>38</v>
      </c>
      <c r="Q444" s="336">
        <f>SUMIF(Sayfa1!L:L,C444,Sayfa1!M:M)</f>
        <v>10</v>
      </c>
      <c r="R444" s="425"/>
      <c r="S444" s="425"/>
      <c r="T444" s="425"/>
      <c r="U444" s="239"/>
    </row>
    <row r="445" spans="1:21" x14ac:dyDescent="0.35">
      <c r="A445" s="31" t="s">
        <v>104</v>
      </c>
      <c r="B445" s="247" t="s">
        <v>1502</v>
      </c>
      <c r="C445" s="245">
        <v>311673</v>
      </c>
      <c r="D445" s="530" t="s">
        <v>131</v>
      </c>
      <c r="E445" s="245" t="s">
        <v>1503</v>
      </c>
      <c r="F445" s="321">
        <v>0</v>
      </c>
      <c r="G445" s="322">
        <v>0</v>
      </c>
      <c r="H445" s="323">
        <v>8</v>
      </c>
      <c r="I445" s="324">
        <v>4</v>
      </c>
      <c r="J445" s="41">
        <v>12</v>
      </c>
      <c r="K445" s="49">
        <v>0</v>
      </c>
      <c r="L445" s="123">
        <v>288</v>
      </c>
      <c r="M445" s="72"/>
      <c r="N445" s="508">
        <f t="shared" si="23"/>
        <v>12</v>
      </c>
      <c r="O445" s="336">
        <f>SUMIF(beklenen!F:F,C445,beklenen!J:J)</f>
        <v>0</v>
      </c>
      <c r="P445" s="336">
        <f>SUMIF(Sayfa1!I:I,C445,Sayfa1!J:J)</f>
        <v>9</v>
      </c>
      <c r="Q445" s="336">
        <f>SUMIF(Sayfa1!L:L,C445,Sayfa1!M:M)</f>
        <v>14</v>
      </c>
      <c r="R445" s="425"/>
      <c r="S445" s="425"/>
      <c r="T445" s="425"/>
      <c r="U445" s="239"/>
    </row>
    <row r="446" spans="1:21" x14ac:dyDescent="0.35">
      <c r="A446" s="31" t="s">
        <v>104</v>
      </c>
      <c r="B446" s="247"/>
      <c r="C446" s="114">
        <v>214530</v>
      </c>
      <c r="D446" s="109" t="s">
        <v>132</v>
      </c>
      <c r="E446" s="114" t="s">
        <v>370</v>
      </c>
      <c r="F446" s="321">
        <v>0</v>
      </c>
      <c r="G446" s="322">
        <v>0</v>
      </c>
      <c r="H446" s="323">
        <v>0</v>
      </c>
      <c r="I446" s="324">
        <v>0</v>
      </c>
      <c r="J446" s="61">
        <v>0</v>
      </c>
      <c r="K446" s="34">
        <v>0</v>
      </c>
      <c r="L446" s="153">
        <v>355</v>
      </c>
      <c r="M446" s="72"/>
      <c r="N446" s="508">
        <f t="shared" si="23"/>
        <v>0</v>
      </c>
      <c r="O446" s="336">
        <f>SUMIF(beklenen!F:F,C446,beklenen!J:J)</f>
        <v>50</v>
      </c>
      <c r="P446" s="336">
        <f>SUMIF(Sayfa1!I:I,C446,Sayfa1!J:J)</f>
        <v>0</v>
      </c>
      <c r="Q446" s="336">
        <f>SUMIF(Sayfa1!L:L,C446,Sayfa1!M:M)</f>
        <v>335</v>
      </c>
      <c r="R446" s="425"/>
      <c r="S446" s="425"/>
      <c r="T446" s="425"/>
      <c r="U446" s="239"/>
    </row>
    <row r="447" spans="1:21" x14ac:dyDescent="0.35">
      <c r="A447" s="31" t="s">
        <v>104</v>
      </c>
      <c r="B447" s="247"/>
      <c r="C447" s="45">
        <v>614714</v>
      </c>
      <c r="D447" s="420" t="s">
        <v>132</v>
      </c>
      <c r="E447" s="114" t="s">
        <v>716</v>
      </c>
      <c r="F447" s="321">
        <v>0</v>
      </c>
      <c r="G447" s="322">
        <v>0</v>
      </c>
      <c r="H447" s="323">
        <v>0</v>
      </c>
      <c r="I447" s="324">
        <v>4</v>
      </c>
      <c r="J447" s="61">
        <v>4</v>
      </c>
      <c r="K447" s="34">
        <v>0</v>
      </c>
      <c r="L447" s="153">
        <v>421</v>
      </c>
      <c r="M447" s="72"/>
      <c r="N447" s="508">
        <f t="shared" si="23"/>
        <v>4</v>
      </c>
      <c r="O447" s="336">
        <f>SUMIF(beklenen!F:F,C447,beklenen!J:J)</f>
        <v>0</v>
      </c>
      <c r="P447" s="336">
        <f>SUMIF(Sayfa1!I:I,C447,Sayfa1!J:J)</f>
        <v>0</v>
      </c>
      <c r="Q447" s="336">
        <f>SUMIF(Sayfa1!L:L,C447,Sayfa1!M:M)</f>
        <v>17</v>
      </c>
      <c r="R447" s="425"/>
      <c r="S447" s="425"/>
      <c r="T447" s="425"/>
      <c r="U447" s="239"/>
    </row>
    <row r="448" spans="1:21" x14ac:dyDescent="0.35">
      <c r="A448" s="31" t="s">
        <v>104</v>
      </c>
      <c r="B448" s="247" t="s">
        <v>1266</v>
      </c>
      <c r="C448" s="45" t="s">
        <v>1907</v>
      </c>
      <c r="D448" s="110" t="s">
        <v>132</v>
      </c>
      <c r="E448" s="114" t="s">
        <v>1908</v>
      </c>
      <c r="F448" s="321">
        <v>0</v>
      </c>
      <c r="G448" s="322">
        <v>0</v>
      </c>
      <c r="H448" s="323">
        <v>0</v>
      </c>
      <c r="I448" s="324">
        <v>4</v>
      </c>
      <c r="J448" s="61">
        <v>4</v>
      </c>
      <c r="K448" s="34">
        <v>0</v>
      </c>
      <c r="L448" s="153">
        <v>247</v>
      </c>
      <c r="M448" s="72"/>
      <c r="N448" s="508"/>
      <c r="O448" s="336">
        <f>SUMIF(beklenen!F:F,C448,beklenen!J:J)</f>
        <v>0</v>
      </c>
      <c r="P448" s="336">
        <f>SUMIF(Sayfa1!I:I,C448,Sayfa1!J:J)</f>
        <v>0</v>
      </c>
      <c r="Q448" s="336">
        <f>SUMIF(Sayfa1!L:L,C448,Sayfa1!M:M)</f>
        <v>26</v>
      </c>
      <c r="R448" s="425"/>
      <c r="S448" s="425"/>
      <c r="T448" s="425"/>
      <c r="U448" s="239"/>
    </row>
    <row r="449" spans="1:21" x14ac:dyDescent="0.35">
      <c r="A449" s="31" t="s">
        <v>104</v>
      </c>
      <c r="B449" s="247" t="s">
        <v>430</v>
      </c>
      <c r="C449" s="114">
        <v>212958</v>
      </c>
      <c r="D449" s="100" t="s">
        <v>132</v>
      </c>
      <c r="E449" s="114" t="s">
        <v>2459</v>
      </c>
      <c r="F449" s="321">
        <v>22</v>
      </c>
      <c r="G449" s="322">
        <v>6</v>
      </c>
      <c r="H449" s="323">
        <v>230</v>
      </c>
      <c r="I449" s="324">
        <v>26</v>
      </c>
      <c r="J449" s="61">
        <v>284</v>
      </c>
      <c r="K449" s="34">
        <v>0</v>
      </c>
      <c r="L449" s="153">
        <v>345</v>
      </c>
      <c r="M449" s="72"/>
      <c r="N449" s="508">
        <f t="shared" ref="N449:N452" si="24">J449-K449</f>
        <v>284</v>
      </c>
      <c r="O449" s="336">
        <f>SUMIF(beklenen!F:F,C449,beklenen!J:J)</f>
        <v>0</v>
      </c>
      <c r="P449" s="336">
        <f>SUMIF(Sayfa1!I:I,C449,Sayfa1!J:J)</f>
        <v>0</v>
      </c>
      <c r="Q449" s="336">
        <f>SUMIF(Sayfa1!L:L,C449,Sayfa1!M:M)</f>
        <v>70</v>
      </c>
      <c r="R449" s="425"/>
      <c r="S449" s="425"/>
      <c r="T449" s="425"/>
      <c r="U449" s="239"/>
    </row>
    <row r="450" spans="1:21" x14ac:dyDescent="0.35">
      <c r="A450" s="31" t="s">
        <v>104</v>
      </c>
      <c r="B450" s="247" t="s">
        <v>430</v>
      </c>
      <c r="C450" s="114">
        <v>612103</v>
      </c>
      <c r="D450" s="420" t="s">
        <v>132</v>
      </c>
      <c r="E450" s="114" t="s">
        <v>812</v>
      </c>
      <c r="F450" s="321">
        <v>0</v>
      </c>
      <c r="G450" s="322">
        <v>0</v>
      </c>
      <c r="H450" s="323">
        <v>0</v>
      </c>
      <c r="I450" s="324">
        <v>0</v>
      </c>
      <c r="J450" s="61">
        <v>0</v>
      </c>
      <c r="K450" s="34">
        <v>0</v>
      </c>
      <c r="L450" s="153">
        <v>404</v>
      </c>
      <c r="M450" s="72"/>
      <c r="N450" s="508">
        <f t="shared" si="24"/>
        <v>0</v>
      </c>
      <c r="O450" s="336">
        <f>SUMIF(beklenen!F:F,C450,beklenen!J:J)</f>
        <v>12</v>
      </c>
      <c r="P450" s="336">
        <f>SUMIF(Sayfa1!I:I,C450,Sayfa1!J:J)</f>
        <v>0</v>
      </c>
      <c r="Q450" s="336">
        <f>SUMIF(Sayfa1!L:L,C450,Sayfa1!M:M)</f>
        <v>24</v>
      </c>
      <c r="R450" s="425"/>
      <c r="S450" s="425"/>
      <c r="T450" s="425"/>
      <c r="U450" s="239"/>
    </row>
    <row r="451" spans="1:21" x14ac:dyDescent="0.35">
      <c r="A451" s="31" t="s">
        <v>104</v>
      </c>
      <c r="B451" s="247" t="s">
        <v>1502</v>
      </c>
      <c r="C451" s="114" t="s">
        <v>2447</v>
      </c>
      <c r="D451" s="133" t="s">
        <v>132</v>
      </c>
      <c r="E451" s="114" t="s">
        <v>2448</v>
      </c>
      <c r="F451" s="321">
        <v>2</v>
      </c>
      <c r="G451" s="322">
        <v>3</v>
      </c>
      <c r="H451" s="323">
        <v>0</v>
      </c>
      <c r="I451" s="324">
        <v>4</v>
      </c>
      <c r="J451" s="61">
        <v>9</v>
      </c>
      <c r="K451" s="34">
        <v>4</v>
      </c>
      <c r="L451" s="153">
        <v>247</v>
      </c>
      <c r="M451" s="72"/>
      <c r="N451" s="508">
        <f t="shared" si="24"/>
        <v>5</v>
      </c>
      <c r="O451" s="336">
        <f>SUMIF(beklenen!F:F,C451,beklenen!J:J)</f>
        <v>0</v>
      </c>
      <c r="P451" s="336">
        <f>SUMIF(Sayfa1!I:I,C451,Sayfa1!J:J)</f>
        <v>0</v>
      </c>
      <c r="Q451" s="336">
        <f>SUMIF(Sayfa1!L:L,C451,Sayfa1!M:M)</f>
        <v>26</v>
      </c>
      <c r="R451" s="425"/>
      <c r="S451" s="425"/>
      <c r="T451" s="425"/>
      <c r="U451" s="239"/>
    </row>
    <row r="452" spans="1:21" x14ac:dyDescent="0.35">
      <c r="A452" s="31" t="s">
        <v>104</v>
      </c>
      <c r="B452" s="247"/>
      <c r="C452" s="44">
        <v>214545</v>
      </c>
      <c r="D452" s="73" t="s">
        <v>133</v>
      </c>
      <c r="E452" s="245" t="s">
        <v>445</v>
      </c>
      <c r="F452" s="321">
        <v>0</v>
      </c>
      <c r="G452" s="322">
        <v>0</v>
      </c>
      <c r="H452" s="323">
        <v>0</v>
      </c>
      <c r="I452" s="324">
        <v>0</v>
      </c>
      <c r="J452" s="41">
        <v>0</v>
      </c>
      <c r="K452" s="49">
        <v>0</v>
      </c>
      <c r="L452" s="123">
        <v>446</v>
      </c>
      <c r="M452" s="72"/>
      <c r="N452" s="508">
        <f t="shared" si="24"/>
        <v>0</v>
      </c>
      <c r="O452" s="336">
        <f>SUMIF(beklenen!F:F,C452,beklenen!J:J)</f>
        <v>0</v>
      </c>
      <c r="P452" s="336">
        <f>SUMIF(Sayfa1!I:I,C452,Sayfa1!J:J)</f>
        <v>0</v>
      </c>
      <c r="Q452" s="336">
        <f>SUMIF(Sayfa1!L:L,C452,Sayfa1!M:M)</f>
        <v>24</v>
      </c>
      <c r="R452" s="425"/>
      <c r="S452" s="425"/>
      <c r="T452" s="425"/>
      <c r="U452" s="239"/>
    </row>
    <row r="453" spans="1:21" x14ac:dyDescent="0.35">
      <c r="A453" s="31" t="s">
        <v>104</v>
      </c>
      <c r="B453" s="247" t="s">
        <v>430</v>
      </c>
      <c r="C453" s="44">
        <v>212902</v>
      </c>
      <c r="D453" s="75" t="s">
        <v>133</v>
      </c>
      <c r="E453" s="245" t="s">
        <v>415</v>
      </c>
      <c r="F453" s="321">
        <v>0</v>
      </c>
      <c r="G453" s="322">
        <v>4</v>
      </c>
      <c r="H453" s="323">
        <v>8</v>
      </c>
      <c r="I453" s="324">
        <v>0</v>
      </c>
      <c r="J453" s="41">
        <v>12</v>
      </c>
      <c r="K453" s="49">
        <v>0</v>
      </c>
      <c r="L453" s="123">
        <v>486</v>
      </c>
      <c r="M453" s="72"/>
      <c r="N453" s="508"/>
      <c r="O453" s="336">
        <f>SUMIF(beklenen!F:F,C453,beklenen!J:J)</f>
        <v>0</v>
      </c>
      <c r="P453" s="336">
        <f>SUMIF(Sayfa1!I:I,C453,Sayfa1!J:J)</f>
        <v>0</v>
      </c>
      <c r="Q453" s="336">
        <f>SUMIF(Sayfa1!L:L,C453,Sayfa1!M:M)</f>
        <v>23</v>
      </c>
      <c r="R453" s="425"/>
      <c r="S453" s="425"/>
      <c r="T453" s="425"/>
      <c r="U453" s="239"/>
    </row>
    <row r="454" spans="1:21" x14ac:dyDescent="0.35">
      <c r="A454" s="31" t="s">
        <v>104</v>
      </c>
      <c r="B454" s="247" t="s">
        <v>1502</v>
      </c>
      <c r="C454" s="44">
        <v>311676</v>
      </c>
      <c r="D454" s="62" t="s">
        <v>133</v>
      </c>
      <c r="E454" s="245" t="s">
        <v>1506</v>
      </c>
      <c r="F454" s="321">
        <v>0</v>
      </c>
      <c r="G454" s="322">
        <v>0</v>
      </c>
      <c r="H454" s="323">
        <v>1</v>
      </c>
      <c r="I454" s="324">
        <v>4</v>
      </c>
      <c r="J454" s="41">
        <v>5</v>
      </c>
      <c r="K454" s="49">
        <v>0</v>
      </c>
      <c r="L454" s="123">
        <v>285</v>
      </c>
      <c r="M454" s="72"/>
      <c r="N454" s="508">
        <f>J454-K454</f>
        <v>5</v>
      </c>
      <c r="O454" s="336">
        <f>SUMIF(beklenen!F:F,C454,beklenen!J:J)</f>
        <v>0</v>
      </c>
      <c r="P454" s="336">
        <f>SUMIF(Sayfa1!I:I,C454,Sayfa1!J:J)</f>
        <v>0</v>
      </c>
      <c r="Q454" s="336">
        <f>SUMIF(Sayfa1!L:L,C454,Sayfa1!M:M)</f>
        <v>12</v>
      </c>
      <c r="R454" s="425"/>
      <c r="S454" s="425"/>
      <c r="T454" s="425"/>
      <c r="U454" s="239"/>
    </row>
    <row r="455" spans="1:21" x14ac:dyDescent="0.35">
      <c r="A455" s="31" t="s">
        <v>104</v>
      </c>
      <c r="B455" s="247"/>
      <c r="C455" s="290">
        <v>615000</v>
      </c>
      <c r="D455" s="546" t="s">
        <v>134</v>
      </c>
      <c r="E455" s="281" t="s">
        <v>125</v>
      </c>
      <c r="F455" s="321">
        <v>0</v>
      </c>
      <c r="G455" s="322">
        <v>0</v>
      </c>
      <c r="H455" s="323">
        <v>4</v>
      </c>
      <c r="I455" s="324">
        <v>0</v>
      </c>
      <c r="J455" s="282">
        <v>4</v>
      </c>
      <c r="K455" s="283">
        <v>0</v>
      </c>
      <c r="L455" s="284">
        <v>530</v>
      </c>
      <c r="M455" s="72"/>
      <c r="N455" s="508">
        <f>J455-K455</f>
        <v>4</v>
      </c>
      <c r="O455" s="336">
        <f>SUMIF(beklenen!F:F,C455,beklenen!J:J)</f>
        <v>0</v>
      </c>
      <c r="P455" s="336">
        <f>SUMIF(Sayfa1!I:I,C455,Sayfa1!J:J)</f>
        <v>4</v>
      </c>
      <c r="Q455" s="336">
        <f>SUMIF(Sayfa1!L:L,C455,Sayfa1!M:M)</f>
        <v>0</v>
      </c>
      <c r="R455" s="425"/>
      <c r="S455" s="425"/>
      <c r="T455" s="425"/>
      <c r="U455" s="239"/>
    </row>
    <row r="456" spans="1:21" x14ac:dyDescent="0.35">
      <c r="A456" s="31" t="s">
        <v>104</v>
      </c>
      <c r="B456" s="247"/>
      <c r="C456" s="90">
        <v>214565</v>
      </c>
      <c r="D456" s="100" t="s">
        <v>135</v>
      </c>
      <c r="E456" s="114" t="s">
        <v>443</v>
      </c>
      <c r="F456" s="321">
        <v>0</v>
      </c>
      <c r="G456" s="322">
        <v>4</v>
      </c>
      <c r="H456" s="323">
        <v>8</v>
      </c>
      <c r="I456" s="324">
        <v>4</v>
      </c>
      <c r="J456" s="61">
        <v>16</v>
      </c>
      <c r="K456" s="34">
        <v>0</v>
      </c>
      <c r="L456" s="36">
        <v>449</v>
      </c>
      <c r="M456" s="72"/>
      <c r="N456" s="508"/>
      <c r="O456" s="336">
        <f>SUMIF(beklenen!F:F,C456,beklenen!J:J)</f>
        <v>0</v>
      </c>
      <c r="P456" s="336">
        <f>SUMIF(Sayfa1!I:I,C456,Sayfa1!J:J)</f>
        <v>0</v>
      </c>
      <c r="Q456" s="336">
        <f>SUMIF(Sayfa1!L:L,C456,Sayfa1!M:M)</f>
        <v>23</v>
      </c>
      <c r="R456" s="425"/>
      <c r="S456" s="425"/>
      <c r="T456" s="425"/>
      <c r="U456" s="239"/>
    </row>
    <row r="457" spans="1:21" x14ac:dyDescent="0.35">
      <c r="A457" s="31" t="s">
        <v>104</v>
      </c>
      <c r="B457" s="247" t="s">
        <v>1266</v>
      </c>
      <c r="C457" s="90">
        <v>315699</v>
      </c>
      <c r="D457" s="537" t="s">
        <v>135</v>
      </c>
      <c r="E457" s="114" t="s">
        <v>2080</v>
      </c>
      <c r="F457" s="321">
        <v>0</v>
      </c>
      <c r="G457" s="322">
        <v>0</v>
      </c>
      <c r="H457" s="323">
        <v>4</v>
      </c>
      <c r="I457" s="324">
        <v>0</v>
      </c>
      <c r="J457" s="61">
        <v>4</v>
      </c>
      <c r="K457" s="34">
        <v>0</v>
      </c>
      <c r="L457" s="36">
        <v>314</v>
      </c>
      <c r="M457" s="72"/>
      <c r="N457" s="508">
        <f>J457-K457</f>
        <v>4</v>
      </c>
      <c r="O457" s="336">
        <f>SUMIF(beklenen!F:F,C457,beklenen!J:J)</f>
        <v>0</v>
      </c>
      <c r="P457" s="336">
        <f>SUMIF(Sayfa1!I:I,C457,Sayfa1!J:J)</f>
        <v>4</v>
      </c>
      <c r="Q457" s="336">
        <f>SUMIF(Sayfa1!L:L,C457,Sayfa1!M:M)</f>
        <v>0</v>
      </c>
      <c r="R457" s="425"/>
      <c r="S457" s="425"/>
      <c r="T457" s="425"/>
      <c r="U457" s="239"/>
    </row>
    <row r="458" spans="1:21" x14ac:dyDescent="0.35">
      <c r="A458" s="31" t="s">
        <v>104</v>
      </c>
      <c r="B458" s="247" t="s">
        <v>430</v>
      </c>
      <c r="C458" s="66">
        <v>214934</v>
      </c>
      <c r="D458" s="587" t="s">
        <v>135</v>
      </c>
      <c r="E458" s="114" t="s">
        <v>4473</v>
      </c>
      <c r="F458" s="321">
        <v>0</v>
      </c>
      <c r="G458" s="322">
        <v>0</v>
      </c>
      <c r="H458" s="323">
        <v>0</v>
      </c>
      <c r="I458" s="324">
        <v>0</v>
      </c>
      <c r="J458" s="61">
        <v>0</v>
      </c>
      <c r="K458" s="72">
        <v>0</v>
      </c>
      <c r="L458" s="36">
        <v>390</v>
      </c>
      <c r="M458" s="72"/>
      <c r="N458" s="508"/>
      <c r="O458" s="336">
        <f>SUMIF(beklenen!F:F,C458,beklenen!J:J)</f>
        <v>8</v>
      </c>
      <c r="P458" s="336">
        <f>SUMIF(Sayfa1!I:I,C458,Sayfa1!J:J)</f>
        <v>0</v>
      </c>
      <c r="Q458" s="336">
        <f>SUMIF(Sayfa1!L:L,C458,Sayfa1!M:M)</f>
        <v>0</v>
      </c>
      <c r="R458" s="425"/>
      <c r="S458" s="425"/>
      <c r="T458" s="425"/>
      <c r="U458" s="239"/>
    </row>
    <row r="459" spans="1:21" ht="16.5" customHeight="1" x14ac:dyDescent="0.35">
      <c r="A459" s="31" t="s">
        <v>104</v>
      </c>
      <c r="B459" s="247"/>
      <c r="C459" s="245">
        <v>219453</v>
      </c>
      <c r="D459" s="246" t="s">
        <v>136</v>
      </c>
      <c r="E459" s="245" t="s">
        <v>1432</v>
      </c>
      <c r="F459" s="321">
        <v>0</v>
      </c>
      <c r="G459" s="322">
        <v>0</v>
      </c>
      <c r="H459" s="323">
        <v>0</v>
      </c>
      <c r="I459" s="324">
        <v>0</v>
      </c>
      <c r="J459" s="41">
        <v>0</v>
      </c>
      <c r="K459" s="49">
        <v>0</v>
      </c>
      <c r="L459" s="123">
        <v>520</v>
      </c>
      <c r="M459" s="72"/>
      <c r="N459" s="508">
        <f>J459-K459</f>
        <v>0</v>
      </c>
      <c r="O459" s="336">
        <f>SUMIF(beklenen!F:F,C459,beklenen!J:J)</f>
        <v>0</v>
      </c>
      <c r="P459" s="336">
        <f>SUMIF(Sayfa1!I:I,C459,Sayfa1!J:J)</f>
        <v>0</v>
      </c>
      <c r="Q459" s="336">
        <f>SUMIF(Sayfa1!L:L,C459,Sayfa1!M:M)</f>
        <v>4</v>
      </c>
      <c r="R459" s="425"/>
      <c r="S459" s="425"/>
      <c r="T459" s="425"/>
      <c r="U459" s="239"/>
    </row>
    <row r="460" spans="1:21" ht="16.5" customHeight="1" x14ac:dyDescent="0.35">
      <c r="A460" s="31" t="s">
        <v>104</v>
      </c>
      <c r="B460" s="247" t="s">
        <v>1266</v>
      </c>
      <c r="C460" s="245">
        <v>314190</v>
      </c>
      <c r="D460" s="246" t="s">
        <v>136</v>
      </c>
      <c r="E460" s="245" t="s">
        <v>2238</v>
      </c>
      <c r="F460" s="321">
        <v>0</v>
      </c>
      <c r="G460" s="322">
        <v>0</v>
      </c>
      <c r="H460" s="323">
        <v>0</v>
      </c>
      <c r="I460" s="324">
        <v>1</v>
      </c>
      <c r="J460" s="41">
        <v>1</v>
      </c>
      <c r="K460" s="49">
        <v>0</v>
      </c>
      <c r="L460" s="123">
        <v>357</v>
      </c>
      <c r="M460" s="72"/>
      <c r="N460" s="508">
        <f>J460-K460</f>
        <v>1</v>
      </c>
      <c r="O460" s="336">
        <f>SUMIF(beklenen!F:F,C460,beklenen!J:J)</f>
        <v>0</v>
      </c>
      <c r="P460" s="336">
        <f>SUMIF(Sayfa1!I:I,C460,Sayfa1!J:J)</f>
        <v>0</v>
      </c>
      <c r="Q460" s="336">
        <f>SUMIF(Sayfa1!L:L,C460,Sayfa1!M:M)</f>
        <v>8</v>
      </c>
      <c r="R460" s="425"/>
      <c r="S460" s="425"/>
      <c r="T460" s="425"/>
      <c r="U460" s="239"/>
    </row>
    <row r="461" spans="1:21" x14ac:dyDescent="0.35">
      <c r="A461" s="31" t="s">
        <v>104</v>
      </c>
      <c r="B461" s="247" t="s">
        <v>430</v>
      </c>
      <c r="C461" s="39">
        <v>211701</v>
      </c>
      <c r="D461" s="534" t="s">
        <v>136</v>
      </c>
      <c r="E461" s="48" t="s">
        <v>137</v>
      </c>
      <c r="F461" s="321">
        <v>0</v>
      </c>
      <c r="G461" s="322">
        <v>0</v>
      </c>
      <c r="H461" s="323">
        <v>2</v>
      </c>
      <c r="I461" s="324">
        <v>0</v>
      </c>
      <c r="J461" s="41">
        <v>2</v>
      </c>
      <c r="K461" s="49">
        <v>0</v>
      </c>
      <c r="L461" s="123">
        <v>536</v>
      </c>
      <c r="M461" s="72"/>
      <c r="N461" s="508"/>
      <c r="O461" s="336">
        <f>SUMIF(beklenen!F:F,C461,beklenen!J:J)</f>
        <v>0</v>
      </c>
      <c r="P461" s="336">
        <f>SUMIF(Sayfa1!I:I,C461,Sayfa1!J:J)</f>
        <v>2</v>
      </c>
      <c r="Q461" s="336">
        <f>SUMIF(Sayfa1!L:L,C461,Sayfa1!M:M)</f>
        <v>0</v>
      </c>
      <c r="R461" s="425"/>
      <c r="S461" s="425"/>
      <c r="T461" s="425"/>
      <c r="U461" s="239"/>
    </row>
    <row r="462" spans="1:21" x14ac:dyDescent="0.35">
      <c r="A462" s="31" t="s">
        <v>104</v>
      </c>
      <c r="B462" s="247" t="s">
        <v>430</v>
      </c>
      <c r="C462" s="245">
        <v>212905</v>
      </c>
      <c r="D462" s="246" t="s">
        <v>136</v>
      </c>
      <c r="E462" s="245" t="s">
        <v>522</v>
      </c>
      <c r="F462" s="321">
        <v>0</v>
      </c>
      <c r="G462" s="322">
        <v>0</v>
      </c>
      <c r="H462" s="323">
        <v>4</v>
      </c>
      <c r="I462" s="324">
        <v>4</v>
      </c>
      <c r="J462" s="41">
        <v>8</v>
      </c>
      <c r="K462" s="49">
        <v>0</v>
      </c>
      <c r="L462" s="123">
        <v>536</v>
      </c>
      <c r="M462" s="72"/>
      <c r="N462" s="508">
        <f>J462-K462</f>
        <v>8</v>
      </c>
      <c r="O462" s="336">
        <f>SUMIF(beklenen!F:F,C462,beklenen!J:J)</f>
        <v>0</v>
      </c>
      <c r="P462" s="336">
        <f>SUMIF(Sayfa1!I:I,C462,Sayfa1!J:J)</f>
        <v>0</v>
      </c>
      <c r="Q462" s="336">
        <f>SUMIF(Sayfa1!L:L,C462,Sayfa1!M:M)</f>
        <v>12</v>
      </c>
      <c r="R462" s="425"/>
      <c r="S462" s="425"/>
      <c r="T462" s="425"/>
      <c r="U462" s="239"/>
    </row>
    <row r="463" spans="1:21" x14ac:dyDescent="0.35">
      <c r="A463" s="31" t="s">
        <v>104</v>
      </c>
      <c r="B463" s="247" t="s">
        <v>1502</v>
      </c>
      <c r="C463" s="245">
        <v>311672</v>
      </c>
      <c r="D463" s="536" t="s">
        <v>136</v>
      </c>
      <c r="E463" s="245" t="s">
        <v>1503</v>
      </c>
      <c r="F463" s="321">
        <v>0</v>
      </c>
      <c r="G463" s="322">
        <v>0</v>
      </c>
      <c r="H463" s="323">
        <v>4</v>
      </c>
      <c r="I463" s="324">
        <v>4</v>
      </c>
      <c r="J463" s="41">
        <v>8</v>
      </c>
      <c r="K463" s="49">
        <v>0</v>
      </c>
      <c r="L463" s="123">
        <v>351</v>
      </c>
      <c r="M463" s="72"/>
      <c r="N463" s="508">
        <f>J463-K463</f>
        <v>8</v>
      </c>
      <c r="O463" s="336">
        <f>SUMIF(beklenen!F:F,C463,beklenen!J:J)</f>
        <v>0</v>
      </c>
      <c r="P463" s="336">
        <f>SUMIF(Sayfa1!I:I,C463,Sayfa1!J:J)</f>
        <v>4</v>
      </c>
      <c r="Q463" s="336">
        <f>SUMIF(Sayfa1!L:L,C463,Sayfa1!M:M)</f>
        <v>4</v>
      </c>
      <c r="R463" s="425"/>
      <c r="S463" s="425"/>
      <c r="T463" s="425"/>
      <c r="U463" s="239"/>
    </row>
    <row r="464" spans="1:21" x14ac:dyDescent="0.35">
      <c r="A464" s="31" t="s">
        <v>104</v>
      </c>
      <c r="B464" s="247"/>
      <c r="C464" s="114">
        <v>214570</v>
      </c>
      <c r="D464" s="115" t="s">
        <v>139</v>
      </c>
      <c r="E464" s="114" t="s">
        <v>371</v>
      </c>
      <c r="F464" s="321">
        <v>15</v>
      </c>
      <c r="G464" s="322">
        <v>4</v>
      </c>
      <c r="H464" s="323">
        <v>14</v>
      </c>
      <c r="I464" s="324">
        <v>8</v>
      </c>
      <c r="J464" s="61">
        <v>41</v>
      </c>
      <c r="K464" s="34">
        <v>0</v>
      </c>
      <c r="L464" s="36">
        <v>427</v>
      </c>
      <c r="M464" s="72"/>
      <c r="N464" s="508">
        <f>J464-K464</f>
        <v>41</v>
      </c>
      <c r="O464" s="336">
        <f>SUMIF(beklenen!F:F,C464,beklenen!J:J)</f>
        <v>0</v>
      </c>
      <c r="P464" s="336">
        <f>SUMIF(Sayfa1!I:I,C464,Sayfa1!J:J)</f>
        <v>0</v>
      </c>
      <c r="Q464" s="336">
        <f>SUMIF(Sayfa1!L:L,C464,Sayfa1!M:M)</f>
        <v>114</v>
      </c>
      <c r="R464" s="425"/>
      <c r="S464" s="425"/>
      <c r="T464" s="425"/>
      <c r="U464" s="239"/>
    </row>
    <row r="465" spans="1:21" x14ac:dyDescent="0.35">
      <c r="A465" s="31" t="s">
        <v>104</v>
      </c>
      <c r="B465" s="247"/>
      <c r="C465" s="114">
        <v>214571</v>
      </c>
      <c r="D465" s="106" t="s">
        <v>139</v>
      </c>
      <c r="E465" s="114" t="s">
        <v>372</v>
      </c>
      <c r="F465" s="321">
        <v>4</v>
      </c>
      <c r="G465" s="322">
        <v>3</v>
      </c>
      <c r="H465" s="323">
        <v>8</v>
      </c>
      <c r="I465" s="324">
        <v>6</v>
      </c>
      <c r="J465" s="61">
        <v>21</v>
      </c>
      <c r="K465" s="34">
        <v>0</v>
      </c>
      <c r="L465" s="36">
        <v>450</v>
      </c>
      <c r="M465" s="72"/>
      <c r="N465" s="508"/>
      <c r="O465" s="336">
        <f>SUMIF(beklenen!F:F,C465,beklenen!J:J)</f>
        <v>0</v>
      </c>
      <c r="P465" s="336">
        <f>SUMIF(Sayfa1!I:I,C465,Sayfa1!J:J)</f>
        <v>18</v>
      </c>
      <c r="Q465" s="336">
        <f>SUMIF(Sayfa1!L:L,C465,Sayfa1!M:M)</f>
        <v>44</v>
      </c>
      <c r="R465" s="425"/>
      <c r="S465" s="425"/>
      <c r="T465" s="425"/>
      <c r="U465" s="239"/>
    </row>
    <row r="466" spans="1:21" x14ac:dyDescent="0.35">
      <c r="A466" s="31" t="s">
        <v>104</v>
      </c>
      <c r="B466" s="247"/>
      <c r="C466" s="185">
        <v>614740</v>
      </c>
      <c r="D466" s="100" t="s">
        <v>139</v>
      </c>
      <c r="E466" s="114" t="s">
        <v>1256</v>
      </c>
      <c r="F466" s="321">
        <v>0</v>
      </c>
      <c r="G466" s="322">
        <v>0</v>
      </c>
      <c r="H466" s="323">
        <v>8</v>
      </c>
      <c r="I466" s="324">
        <v>9</v>
      </c>
      <c r="J466" s="61">
        <v>17</v>
      </c>
      <c r="K466" s="34">
        <v>0</v>
      </c>
      <c r="L466" s="36">
        <v>472</v>
      </c>
      <c r="M466" s="72"/>
      <c r="N466" s="508">
        <f>J466-K466</f>
        <v>17</v>
      </c>
      <c r="O466" s="336">
        <f>SUMIF(beklenen!F:F,C466,beklenen!J:J)</f>
        <v>0</v>
      </c>
      <c r="P466" s="336">
        <f>SUMIF(Sayfa1!I:I,C466,Sayfa1!J:J)</f>
        <v>0</v>
      </c>
      <c r="Q466" s="336">
        <f>SUMIF(Sayfa1!L:L,C466,Sayfa1!M:M)</f>
        <v>31</v>
      </c>
      <c r="R466" s="425"/>
      <c r="S466" s="425"/>
      <c r="T466" s="425"/>
      <c r="U466" s="239"/>
    </row>
    <row r="467" spans="1:21" x14ac:dyDescent="0.35">
      <c r="A467" s="31" t="s">
        <v>104</v>
      </c>
      <c r="B467" s="247"/>
      <c r="C467" s="114">
        <v>618151</v>
      </c>
      <c r="D467" s="100" t="s">
        <v>139</v>
      </c>
      <c r="E467" s="114" t="s">
        <v>140</v>
      </c>
      <c r="F467" s="321">
        <v>0</v>
      </c>
      <c r="G467" s="322">
        <v>0</v>
      </c>
      <c r="H467" s="323">
        <v>0</v>
      </c>
      <c r="I467" s="324">
        <v>0</v>
      </c>
      <c r="J467" s="61">
        <v>0</v>
      </c>
      <c r="K467" s="34">
        <v>0</v>
      </c>
      <c r="L467" s="153">
        <v>472</v>
      </c>
      <c r="M467" s="72"/>
      <c r="N467" s="508">
        <f>J467-K467</f>
        <v>0</v>
      </c>
      <c r="O467" s="336">
        <f>SUMIF(beklenen!F:F,C467,beklenen!J:J)</f>
        <v>0</v>
      </c>
      <c r="P467" s="336">
        <f>SUMIF(Sayfa1!I:I,C467,Sayfa1!J:J)</f>
        <v>0</v>
      </c>
      <c r="Q467" s="336">
        <f>SUMIF(Sayfa1!L:L,C467,Sayfa1!M:M)</f>
        <v>18</v>
      </c>
      <c r="R467" s="425"/>
      <c r="S467" s="425"/>
      <c r="T467" s="425"/>
      <c r="U467" s="239"/>
    </row>
    <row r="468" spans="1:21" x14ac:dyDescent="0.35">
      <c r="A468" s="31" t="s">
        <v>104</v>
      </c>
      <c r="B468" s="247" t="s">
        <v>1266</v>
      </c>
      <c r="C468" s="114">
        <v>315693</v>
      </c>
      <c r="D468" s="100" t="s">
        <v>139</v>
      </c>
      <c r="E468" s="114" t="s">
        <v>1913</v>
      </c>
      <c r="F468" s="321">
        <v>0</v>
      </c>
      <c r="G468" s="322">
        <v>0</v>
      </c>
      <c r="H468" s="323">
        <v>2</v>
      </c>
      <c r="I468" s="324">
        <v>0</v>
      </c>
      <c r="J468" s="61">
        <v>2</v>
      </c>
      <c r="K468" s="34">
        <v>0</v>
      </c>
      <c r="L468" s="153">
        <v>324</v>
      </c>
      <c r="M468" s="72"/>
      <c r="N468" s="508">
        <f>J468-K468</f>
        <v>2</v>
      </c>
      <c r="O468" s="336">
        <f>SUMIF(beklenen!F:F,C468,beklenen!J:J)</f>
        <v>0</v>
      </c>
      <c r="P468" s="336">
        <f>SUMIF(Sayfa1!I:I,C468,Sayfa1!J:J)</f>
        <v>0</v>
      </c>
      <c r="Q468" s="336">
        <f>SUMIF(Sayfa1!L:L,C468,Sayfa1!M:M)</f>
        <v>4</v>
      </c>
      <c r="R468" s="425"/>
      <c r="S468" s="425"/>
      <c r="T468" s="425"/>
      <c r="U468" s="239"/>
    </row>
    <row r="469" spans="1:21" x14ac:dyDescent="0.35">
      <c r="A469" s="31" t="s">
        <v>104</v>
      </c>
      <c r="B469" s="247" t="s">
        <v>1266</v>
      </c>
      <c r="C469" s="114">
        <v>315622</v>
      </c>
      <c r="D469" s="110" t="s">
        <v>139</v>
      </c>
      <c r="E469" s="114" t="s">
        <v>2090</v>
      </c>
      <c r="F469" s="321">
        <v>0</v>
      </c>
      <c r="G469" s="322">
        <v>2</v>
      </c>
      <c r="H469" s="323">
        <v>0</v>
      </c>
      <c r="I469" s="324">
        <v>4</v>
      </c>
      <c r="J469" s="61">
        <v>6</v>
      </c>
      <c r="K469" s="34">
        <v>0</v>
      </c>
      <c r="L469" s="153">
        <v>324</v>
      </c>
      <c r="M469" s="72"/>
      <c r="N469" s="508">
        <f>J469-K469</f>
        <v>6</v>
      </c>
      <c r="O469" s="336">
        <f>SUMIF(beklenen!F:F,C469,beklenen!J:J)</f>
        <v>0</v>
      </c>
      <c r="P469" s="336">
        <f>SUMIF(Sayfa1!I:I,C469,Sayfa1!J:J)</f>
        <v>2</v>
      </c>
      <c r="Q469" s="336">
        <f>SUMIF(Sayfa1!L:L,C469,Sayfa1!M:M)</f>
        <v>0</v>
      </c>
      <c r="R469" s="425"/>
      <c r="S469" s="425"/>
      <c r="T469" s="425"/>
      <c r="U469" s="239"/>
    </row>
    <row r="470" spans="1:21" x14ac:dyDescent="0.35">
      <c r="A470" s="98" t="s">
        <v>104</v>
      </c>
      <c r="B470" s="247" t="s">
        <v>430</v>
      </c>
      <c r="C470" s="146">
        <v>212942</v>
      </c>
      <c r="D470" s="100" t="s">
        <v>139</v>
      </c>
      <c r="E470" s="48" t="s">
        <v>1189</v>
      </c>
      <c r="F470" s="321">
        <v>0</v>
      </c>
      <c r="G470" s="322">
        <v>0</v>
      </c>
      <c r="H470" s="323">
        <v>1</v>
      </c>
      <c r="I470" s="324">
        <v>0</v>
      </c>
      <c r="J470" s="61">
        <v>1</v>
      </c>
      <c r="K470" s="34">
        <v>4</v>
      </c>
      <c r="L470" s="36">
        <v>361</v>
      </c>
      <c r="M470" s="72"/>
      <c r="N470" s="508"/>
      <c r="O470" s="336">
        <f>SUMIF(beklenen!F:F,C470,beklenen!J:J)</f>
        <v>0</v>
      </c>
      <c r="P470" s="336">
        <f>SUMIF(Sayfa1!I:I,C470,Sayfa1!J:J)</f>
        <v>0</v>
      </c>
      <c r="Q470" s="336">
        <f>SUMIF(Sayfa1!L:L,C470,Sayfa1!M:M)</f>
        <v>142</v>
      </c>
      <c r="R470" s="425"/>
      <c r="S470" s="425"/>
      <c r="T470" s="425"/>
      <c r="U470" s="239"/>
    </row>
    <row r="471" spans="1:21" x14ac:dyDescent="0.35">
      <c r="A471" s="98" t="s">
        <v>104</v>
      </c>
      <c r="B471" s="247" t="s">
        <v>430</v>
      </c>
      <c r="C471" s="114">
        <v>214912</v>
      </c>
      <c r="D471" s="100" t="s">
        <v>139</v>
      </c>
      <c r="E471" s="114" t="s">
        <v>4473</v>
      </c>
      <c r="F471" s="321">
        <v>0</v>
      </c>
      <c r="G471" s="322">
        <v>0</v>
      </c>
      <c r="H471" s="323">
        <v>0</v>
      </c>
      <c r="I471" s="324">
        <v>0</v>
      </c>
      <c r="J471" s="61">
        <v>0</v>
      </c>
      <c r="K471" s="34">
        <v>0</v>
      </c>
      <c r="L471" s="153">
        <v>361</v>
      </c>
      <c r="M471" s="72"/>
      <c r="N471" s="508">
        <f>J471-K471</f>
        <v>0</v>
      </c>
      <c r="O471" s="336">
        <f>SUMIF(beklenen!F:F,C471,beklenen!J:J)</f>
        <v>128</v>
      </c>
      <c r="P471" s="336">
        <f>SUMIF(Sayfa1!I:I,C471,Sayfa1!J:J)</f>
        <v>0</v>
      </c>
      <c r="Q471" s="336">
        <f>SUMIF(Sayfa1!L:L,C471,Sayfa1!M:M)</f>
        <v>0</v>
      </c>
      <c r="R471" s="425"/>
      <c r="S471" s="425"/>
      <c r="T471" s="425"/>
      <c r="U471" s="239"/>
    </row>
    <row r="472" spans="1:21" x14ac:dyDescent="0.35">
      <c r="A472" s="98" t="s">
        <v>104</v>
      </c>
      <c r="B472" s="247" t="s">
        <v>430</v>
      </c>
      <c r="C472" s="45">
        <v>212941</v>
      </c>
      <c r="D472" s="100" t="s">
        <v>139</v>
      </c>
      <c r="E472" s="114" t="s">
        <v>417</v>
      </c>
      <c r="F472" s="321">
        <v>8</v>
      </c>
      <c r="G472" s="322">
        <v>4</v>
      </c>
      <c r="H472" s="323">
        <v>33</v>
      </c>
      <c r="I472" s="324">
        <v>12</v>
      </c>
      <c r="J472" s="61">
        <v>57</v>
      </c>
      <c r="K472" s="34">
        <v>0</v>
      </c>
      <c r="L472" s="153">
        <v>380</v>
      </c>
      <c r="M472" s="72"/>
      <c r="N472" s="508"/>
      <c r="O472" s="336">
        <f>SUMIF(beklenen!F:F,C472,beklenen!J:J)</f>
        <v>0</v>
      </c>
      <c r="P472" s="336">
        <f>SUMIF(Sayfa1!I:I,C472,Sayfa1!J:J)</f>
        <v>0</v>
      </c>
      <c r="Q472" s="336">
        <f>SUMIF(Sayfa1!L:L,C472,Sayfa1!M:M)</f>
        <v>23</v>
      </c>
      <c r="R472" s="425"/>
      <c r="S472" s="425"/>
      <c r="T472" s="425"/>
      <c r="U472" s="239"/>
    </row>
    <row r="473" spans="1:21" x14ac:dyDescent="0.35">
      <c r="A473" s="98" t="s">
        <v>104</v>
      </c>
      <c r="B473" s="247" t="s">
        <v>430</v>
      </c>
      <c r="C473" s="114">
        <v>511142</v>
      </c>
      <c r="D473" s="100" t="s">
        <v>139</v>
      </c>
      <c r="E473" s="114" t="s">
        <v>1647</v>
      </c>
      <c r="F473" s="321">
        <v>0</v>
      </c>
      <c r="G473" s="322">
        <v>4</v>
      </c>
      <c r="H473" s="323">
        <v>6</v>
      </c>
      <c r="I473" s="324">
        <v>7</v>
      </c>
      <c r="J473" s="61">
        <v>17</v>
      </c>
      <c r="K473" s="34">
        <v>0</v>
      </c>
      <c r="L473" s="153">
        <v>414</v>
      </c>
      <c r="M473" s="72"/>
      <c r="N473" s="508">
        <f>J473-K473</f>
        <v>17</v>
      </c>
      <c r="O473" s="336">
        <f>SUMIF(beklenen!F:F,C473,beklenen!J:J)</f>
        <v>0</v>
      </c>
      <c r="P473" s="336">
        <f>SUMIF(Sayfa1!I:I,C473,Sayfa1!J:J)</f>
        <v>17</v>
      </c>
      <c r="Q473" s="336">
        <f>SUMIF(Sayfa1!L:L,C473,Sayfa1!M:M)</f>
        <v>4</v>
      </c>
      <c r="R473" s="425"/>
      <c r="S473" s="425"/>
      <c r="T473" s="425"/>
      <c r="U473" s="239"/>
    </row>
    <row r="474" spans="1:21" x14ac:dyDescent="0.35">
      <c r="A474" s="98" t="s">
        <v>104</v>
      </c>
      <c r="B474" s="247" t="s">
        <v>430</v>
      </c>
      <c r="C474" s="114">
        <v>612105</v>
      </c>
      <c r="D474" s="100" t="s">
        <v>139</v>
      </c>
      <c r="E474" s="114" t="s">
        <v>1657</v>
      </c>
      <c r="F474" s="321">
        <v>0</v>
      </c>
      <c r="G474" s="322">
        <v>0</v>
      </c>
      <c r="H474" s="323">
        <v>0</v>
      </c>
      <c r="I474" s="324">
        <v>0</v>
      </c>
      <c r="J474" s="61">
        <v>0</v>
      </c>
      <c r="K474" s="34">
        <v>0</v>
      </c>
      <c r="L474" s="153">
        <v>414</v>
      </c>
      <c r="M474" s="72"/>
      <c r="N474" s="508">
        <f>J474-K474</f>
        <v>0</v>
      </c>
      <c r="O474" s="336">
        <f>SUMIF(beklenen!F:F,C474,beklenen!J:J)</f>
        <v>0</v>
      </c>
      <c r="P474" s="336">
        <f>SUMIF(Sayfa1!I:I,C474,Sayfa1!J:J)</f>
        <v>0</v>
      </c>
      <c r="Q474" s="336">
        <f>SUMIF(Sayfa1!L:L,C474,Sayfa1!M:M)</f>
        <v>3</v>
      </c>
      <c r="R474" s="425"/>
      <c r="S474" s="425"/>
      <c r="T474" s="425"/>
      <c r="U474" s="239"/>
    </row>
    <row r="475" spans="1:21" x14ac:dyDescent="0.35">
      <c r="A475" s="98" t="s">
        <v>104</v>
      </c>
      <c r="B475" s="247" t="s">
        <v>1502</v>
      </c>
      <c r="C475" s="114">
        <v>311986</v>
      </c>
      <c r="D475" s="133" t="s">
        <v>139</v>
      </c>
      <c r="E475" s="114" t="s">
        <v>1511</v>
      </c>
      <c r="F475" s="321">
        <v>0</v>
      </c>
      <c r="G475" s="322">
        <v>4</v>
      </c>
      <c r="H475" s="323">
        <v>26</v>
      </c>
      <c r="I475" s="324">
        <v>14</v>
      </c>
      <c r="J475" s="61">
        <v>44</v>
      </c>
      <c r="K475" s="34">
        <v>0</v>
      </c>
      <c r="L475" s="153">
        <v>303</v>
      </c>
      <c r="M475" s="72"/>
      <c r="N475" s="508"/>
      <c r="O475" s="336">
        <f>SUMIF(beklenen!F:F,C475,beklenen!J:J)</f>
        <v>0</v>
      </c>
      <c r="P475" s="336">
        <f>SUMIF(Sayfa1!I:I,C475,Sayfa1!J:J)</f>
        <v>8</v>
      </c>
      <c r="Q475" s="336">
        <f>SUMIF(Sayfa1!L:L,C475,Sayfa1!M:M)</f>
        <v>18</v>
      </c>
      <c r="R475" s="425"/>
      <c r="S475" s="425"/>
      <c r="T475" s="425"/>
      <c r="U475" s="239"/>
    </row>
    <row r="476" spans="1:21" x14ac:dyDescent="0.35">
      <c r="A476" s="31" t="s">
        <v>104</v>
      </c>
      <c r="B476" s="247"/>
      <c r="C476" s="245">
        <v>214540</v>
      </c>
      <c r="D476" s="62" t="s">
        <v>141</v>
      </c>
      <c r="E476" s="245" t="s">
        <v>373</v>
      </c>
      <c r="F476" s="321">
        <v>92</v>
      </c>
      <c r="G476" s="322">
        <v>8</v>
      </c>
      <c r="H476" s="323">
        <v>17</v>
      </c>
      <c r="I476" s="324">
        <v>45</v>
      </c>
      <c r="J476" s="41">
        <v>162</v>
      </c>
      <c r="K476" s="49">
        <v>0</v>
      </c>
      <c r="L476" s="42">
        <v>392</v>
      </c>
      <c r="M476" s="72"/>
      <c r="N476" s="508">
        <f t="shared" ref="N476:N486" si="25">J476-K476</f>
        <v>162</v>
      </c>
      <c r="O476" s="336">
        <f>SUMIF(beklenen!F:F,C476,beklenen!J:J)</f>
        <v>0</v>
      </c>
      <c r="P476" s="336">
        <f>SUMIF(Sayfa1!I:I,C476,Sayfa1!J:J)</f>
        <v>0</v>
      </c>
      <c r="Q476" s="336">
        <f>SUMIF(Sayfa1!L:L,C476,Sayfa1!M:M)</f>
        <v>356</v>
      </c>
      <c r="R476" s="425"/>
      <c r="S476" s="425"/>
      <c r="T476" s="425"/>
      <c r="U476" s="239"/>
    </row>
    <row r="477" spans="1:21" x14ac:dyDescent="0.35">
      <c r="A477" s="31" t="s">
        <v>104</v>
      </c>
      <c r="B477" s="247"/>
      <c r="C477" s="245">
        <v>214541</v>
      </c>
      <c r="D477" s="246" t="s">
        <v>141</v>
      </c>
      <c r="E477" s="245" t="s">
        <v>429</v>
      </c>
      <c r="F477" s="321">
        <v>20</v>
      </c>
      <c r="G477" s="322">
        <v>4</v>
      </c>
      <c r="H477" s="323">
        <v>24</v>
      </c>
      <c r="I477" s="324">
        <v>8</v>
      </c>
      <c r="J477" s="41">
        <v>56</v>
      </c>
      <c r="K477" s="49">
        <v>0</v>
      </c>
      <c r="L477" s="42">
        <v>432</v>
      </c>
      <c r="M477" s="72"/>
      <c r="N477" s="508">
        <f t="shared" si="25"/>
        <v>56</v>
      </c>
      <c r="O477" s="336">
        <f>SUMIF(beklenen!F:F,C477,beklenen!J:J)</f>
        <v>0</v>
      </c>
      <c r="P477" s="336">
        <f>SUMIF(Sayfa1!I:I,C477,Sayfa1!J:J)</f>
        <v>0</v>
      </c>
      <c r="Q477" s="336">
        <f>SUMIF(Sayfa1!L:L,C477,Sayfa1!M:M)</f>
        <v>133</v>
      </c>
      <c r="R477" s="425"/>
      <c r="S477" s="425"/>
      <c r="T477" s="425"/>
      <c r="U477" s="239"/>
    </row>
    <row r="478" spans="1:21" x14ac:dyDescent="0.35">
      <c r="A478" s="31" t="s">
        <v>104</v>
      </c>
      <c r="B478" s="247"/>
      <c r="C478" s="245">
        <v>618910</v>
      </c>
      <c r="D478" s="246" t="s">
        <v>141</v>
      </c>
      <c r="E478" s="245" t="s">
        <v>480</v>
      </c>
      <c r="F478" s="321">
        <v>0</v>
      </c>
      <c r="G478" s="322">
        <v>4</v>
      </c>
      <c r="H478" s="323">
        <v>8</v>
      </c>
      <c r="I478" s="324">
        <v>18</v>
      </c>
      <c r="J478" s="41">
        <v>30</v>
      </c>
      <c r="K478" s="49">
        <v>0</v>
      </c>
      <c r="L478" s="123">
        <v>432</v>
      </c>
      <c r="M478" s="72"/>
      <c r="N478" s="508">
        <f t="shared" si="25"/>
        <v>30</v>
      </c>
      <c r="O478" s="336">
        <f>SUMIF(beklenen!F:F,C478,beklenen!J:J)</f>
        <v>0</v>
      </c>
      <c r="P478" s="336">
        <f>SUMIF(Sayfa1!I:I,C478,Sayfa1!J:J)</f>
        <v>0</v>
      </c>
      <c r="Q478" s="336">
        <f>SUMIF(Sayfa1!L:L,C478,Sayfa1!M:M)</f>
        <v>48</v>
      </c>
      <c r="R478" s="425"/>
      <c r="S478" s="425"/>
      <c r="T478" s="425"/>
      <c r="U478" s="239"/>
    </row>
    <row r="479" spans="1:21" x14ac:dyDescent="0.35">
      <c r="A479" s="31" t="s">
        <v>104</v>
      </c>
      <c r="B479" s="247"/>
      <c r="C479" s="39">
        <v>615105</v>
      </c>
      <c r="D479" s="530" t="s">
        <v>141</v>
      </c>
      <c r="E479" s="245" t="s">
        <v>142</v>
      </c>
      <c r="F479" s="321">
        <v>3</v>
      </c>
      <c r="G479" s="322">
        <v>4</v>
      </c>
      <c r="H479" s="323">
        <v>8</v>
      </c>
      <c r="I479" s="324">
        <v>4</v>
      </c>
      <c r="J479" s="41">
        <v>19</v>
      </c>
      <c r="K479" s="49">
        <v>0</v>
      </c>
      <c r="L479" s="42">
        <v>498</v>
      </c>
      <c r="M479" s="72"/>
      <c r="N479" s="508">
        <f t="shared" si="25"/>
        <v>19</v>
      </c>
      <c r="O479" s="336">
        <f>SUMIF(beklenen!F:F,C479,beklenen!J:J)</f>
        <v>0</v>
      </c>
      <c r="P479" s="336">
        <f>SUMIF(Sayfa1!I:I,C479,Sayfa1!J:J)</f>
        <v>19</v>
      </c>
      <c r="Q479" s="336">
        <f>SUMIF(Sayfa1!L:L,C479,Sayfa1!M:M)</f>
        <v>7</v>
      </c>
      <c r="R479" s="425"/>
      <c r="S479" s="425"/>
      <c r="T479" s="425"/>
      <c r="U479" s="239"/>
    </row>
    <row r="480" spans="1:21" x14ac:dyDescent="0.35">
      <c r="A480" s="31" t="s">
        <v>104</v>
      </c>
      <c r="B480" s="247" t="s">
        <v>1266</v>
      </c>
      <c r="C480" s="39" t="s">
        <v>1914</v>
      </c>
      <c r="D480" s="43" t="s">
        <v>141</v>
      </c>
      <c r="E480" s="245" t="s">
        <v>1915</v>
      </c>
      <c r="F480" s="321">
        <v>0</v>
      </c>
      <c r="G480" s="322">
        <v>4</v>
      </c>
      <c r="H480" s="323">
        <v>8</v>
      </c>
      <c r="I480" s="324">
        <v>8</v>
      </c>
      <c r="J480" s="41">
        <v>20</v>
      </c>
      <c r="K480" s="49">
        <v>0</v>
      </c>
      <c r="L480" s="42">
        <v>256</v>
      </c>
      <c r="M480" s="72"/>
      <c r="N480" s="508">
        <f t="shared" si="25"/>
        <v>20</v>
      </c>
      <c r="O480" s="336">
        <f>SUMIF(beklenen!F:F,C480,beklenen!J:J)</f>
        <v>0</v>
      </c>
      <c r="P480" s="336">
        <f>SUMIF(Sayfa1!I:I,C480,Sayfa1!J:J)</f>
        <v>0</v>
      </c>
      <c r="Q480" s="336">
        <f>SUMIF(Sayfa1!L:L,C480,Sayfa1!M:M)</f>
        <v>10</v>
      </c>
      <c r="R480" s="425"/>
      <c r="S480" s="425"/>
      <c r="T480" s="425"/>
      <c r="U480" s="239"/>
    </row>
    <row r="481" spans="1:21" x14ac:dyDescent="0.35">
      <c r="A481" s="31" t="s">
        <v>104</v>
      </c>
      <c r="B481" s="247" t="s">
        <v>430</v>
      </c>
      <c r="C481" s="39">
        <v>212959</v>
      </c>
      <c r="D481" s="246" t="s">
        <v>141</v>
      </c>
      <c r="E481" s="245" t="s">
        <v>2422</v>
      </c>
      <c r="F481" s="321">
        <v>104</v>
      </c>
      <c r="G481" s="322">
        <v>6</v>
      </c>
      <c r="H481" s="323">
        <v>236</v>
      </c>
      <c r="I481" s="324">
        <v>146</v>
      </c>
      <c r="J481" s="41">
        <v>492</v>
      </c>
      <c r="K481" s="49">
        <v>18</v>
      </c>
      <c r="L481" s="42">
        <v>357</v>
      </c>
      <c r="M481" s="72"/>
      <c r="N481" s="508">
        <f t="shared" si="25"/>
        <v>474</v>
      </c>
      <c r="O481" s="336">
        <f>SUMIF(beklenen!F:F,C481,beklenen!J:J)</f>
        <v>0</v>
      </c>
      <c r="P481" s="336">
        <f>SUMIF(Sayfa1!I:I,C481,Sayfa1!J:J)</f>
        <v>0</v>
      </c>
      <c r="Q481" s="336">
        <f>SUMIF(Sayfa1!L:L,C481,Sayfa1!M:M)</f>
        <v>147</v>
      </c>
      <c r="R481" s="425"/>
      <c r="S481" s="425"/>
      <c r="T481" s="425"/>
      <c r="U481" s="239"/>
    </row>
    <row r="482" spans="1:21" x14ac:dyDescent="0.35">
      <c r="A482" s="31" t="s">
        <v>104</v>
      </c>
      <c r="B482" s="247" t="s">
        <v>430</v>
      </c>
      <c r="C482" s="39">
        <v>212940</v>
      </c>
      <c r="D482" s="246" t="s">
        <v>141</v>
      </c>
      <c r="E482" s="245" t="s">
        <v>413</v>
      </c>
      <c r="F482" s="321">
        <v>31</v>
      </c>
      <c r="G482" s="322">
        <v>8</v>
      </c>
      <c r="H482" s="323">
        <v>26</v>
      </c>
      <c r="I482" s="324">
        <v>10</v>
      </c>
      <c r="J482" s="41">
        <v>75</v>
      </c>
      <c r="K482" s="49">
        <v>8</v>
      </c>
      <c r="L482" s="42">
        <v>412</v>
      </c>
      <c r="M482" s="72"/>
      <c r="N482" s="508">
        <f t="shared" si="25"/>
        <v>67</v>
      </c>
      <c r="O482" s="336">
        <f>SUMIF(beklenen!F:F,C482,beklenen!J:J)</f>
        <v>28</v>
      </c>
      <c r="P482" s="336">
        <f>SUMIF(Sayfa1!I:I,C482,Sayfa1!J:J)</f>
        <v>0</v>
      </c>
      <c r="Q482" s="336">
        <f>SUMIF(Sayfa1!L:L,C482,Sayfa1!M:M)</f>
        <v>137</v>
      </c>
      <c r="R482" s="425"/>
      <c r="S482" s="425"/>
      <c r="T482" s="425"/>
      <c r="U482" s="239"/>
    </row>
    <row r="483" spans="1:21" x14ac:dyDescent="0.35">
      <c r="A483" s="31" t="s">
        <v>104</v>
      </c>
      <c r="B483" s="247" t="s">
        <v>430</v>
      </c>
      <c r="C483" s="39">
        <v>612104</v>
      </c>
      <c r="D483" s="246" t="s">
        <v>141</v>
      </c>
      <c r="E483" s="245" t="s">
        <v>832</v>
      </c>
      <c r="F483" s="321">
        <v>0</v>
      </c>
      <c r="G483" s="322">
        <v>8</v>
      </c>
      <c r="H483" s="323">
        <v>28</v>
      </c>
      <c r="I483" s="324">
        <v>6</v>
      </c>
      <c r="J483" s="41">
        <v>42</v>
      </c>
      <c r="K483" s="49">
        <v>4</v>
      </c>
      <c r="L483" s="42">
        <v>396</v>
      </c>
      <c r="M483" s="72"/>
      <c r="N483" s="508">
        <f t="shared" si="25"/>
        <v>38</v>
      </c>
      <c r="O483" s="336">
        <f>SUMIF(beklenen!F:F,C483,beklenen!J:J)</f>
        <v>0</v>
      </c>
      <c r="P483" s="336">
        <f>SUMIF(Sayfa1!I:I,C483,Sayfa1!J:J)</f>
        <v>0</v>
      </c>
      <c r="Q483" s="336">
        <f>SUMIF(Sayfa1!L:L,C483,Sayfa1!M:M)</f>
        <v>61</v>
      </c>
      <c r="R483" s="425"/>
      <c r="S483" s="425"/>
      <c r="T483" s="425"/>
      <c r="U483" s="239"/>
    </row>
    <row r="484" spans="1:21" x14ac:dyDescent="0.35">
      <c r="A484" s="31" t="s">
        <v>104</v>
      </c>
      <c r="B484" s="247" t="s">
        <v>430</v>
      </c>
      <c r="C484" s="39">
        <v>612601</v>
      </c>
      <c r="D484" s="246" t="s">
        <v>141</v>
      </c>
      <c r="E484" s="245" t="s">
        <v>4474</v>
      </c>
      <c r="F484" s="321">
        <v>0</v>
      </c>
      <c r="G484" s="322">
        <v>0</v>
      </c>
      <c r="H484" s="323">
        <v>0</v>
      </c>
      <c r="I484" s="324">
        <v>10</v>
      </c>
      <c r="J484" s="41">
        <v>10</v>
      </c>
      <c r="K484" s="49">
        <v>0</v>
      </c>
      <c r="L484" s="42">
        <v>406</v>
      </c>
      <c r="M484" s="72"/>
      <c r="N484" s="508"/>
      <c r="O484" s="336">
        <f>SUMIF(beklenen!F:F,C484,beklenen!J:J)</f>
        <v>6</v>
      </c>
      <c r="P484" s="336">
        <f>SUMIF(Sayfa1!I:I,C484,Sayfa1!J:J)</f>
        <v>0</v>
      </c>
      <c r="Q484" s="336">
        <f>SUMIF(Sayfa1!L:L,C484,Sayfa1!M:M)</f>
        <v>0</v>
      </c>
      <c r="R484" s="425"/>
      <c r="S484" s="425"/>
      <c r="T484" s="425"/>
      <c r="U484" s="239"/>
    </row>
    <row r="485" spans="1:21" x14ac:dyDescent="0.35">
      <c r="A485" s="31" t="s">
        <v>104</v>
      </c>
      <c r="B485" s="247" t="s">
        <v>1502</v>
      </c>
      <c r="C485" s="39" t="s">
        <v>1570</v>
      </c>
      <c r="D485" s="246" t="s">
        <v>141</v>
      </c>
      <c r="E485" s="245" t="s">
        <v>1506</v>
      </c>
      <c r="F485" s="321">
        <v>4</v>
      </c>
      <c r="G485" s="322">
        <v>8</v>
      </c>
      <c r="H485" s="323">
        <v>30</v>
      </c>
      <c r="I485" s="324">
        <v>32</v>
      </c>
      <c r="J485" s="41">
        <v>74</v>
      </c>
      <c r="K485" s="49">
        <v>0</v>
      </c>
      <c r="L485" s="42">
        <v>256</v>
      </c>
      <c r="M485" s="72"/>
      <c r="N485" s="508">
        <f t="shared" si="25"/>
        <v>74</v>
      </c>
      <c r="O485" s="336">
        <f>SUMIF(beklenen!F:F,C485,beklenen!J:J)</f>
        <v>0</v>
      </c>
      <c r="P485" s="336">
        <f>SUMIF(Sayfa1!I:I,C485,Sayfa1!J:J)</f>
        <v>0</v>
      </c>
      <c r="Q485" s="336">
        <f>SUMIF(Sayfa1!L:L,C485,Sayfa1!M:M)</f>
        <v>75</v>
      </c>
      <c r="R485" s="425"/>
      <c r="S485" s="425"/>
      <c r="T485" s="425"/>
      <c r="U485" s="239"/>
    </row>
    <row r="486" spans="1:21" x14ac:dyDescent="0.35">
      <c r="A486" s="31" t="s">
        <v>104</v>
      </c>
      <c r="B486" s="247"/>
      <c r="C486" s="114">
        <v>214508</v>
      </c>
      <c r="D486" s="102" t="s">
        <v>143</v>
      </c>
      <c r="E486" s="114" t="s">
        <v>1241</v>
      </c>
      <c r="F486" s="321">
        <v>0</v>
      </c>
      <c r="G486" s="322">
        <v>4</v>
      </c>
      <c r="H486" s="323">
        <v>3</v>
      </c>
      <c r="I486" s="324">
        <v>4</v>
      </c>
      <c r="J486" s="61">
        <v>11</v>
      </c>
      <c r="K486" s="34">
        <v>0</v>
      </c>
      <c r="L486" s="153">
        <v>367</v>
      </c>
      <c r="M486" s="72"/>
      <c r="N486" s="508">
        <f t="shared" si="25"/>
        <v>11</v>
      </c>
      <c r="O486" s="336">
        <f>SUMIF(beklenen!F:F,C486,beklenen!J:J)</f>
        <v>0</v>
      </c>
      <c r="P486" s="336">
        <f>SUMIF(Sayfa1!I:I,C486,Sayfa1!J:J)</f>
        <v>0</v>
      </c>
      <c r="Q486" s="336">
        <f>SUMIF(Sayfa1!L:L,C486,Sayfa1!M:M)</f>
        <v>93</v>
      </c>
      <c r="R486" s="425"/>
      <c r="S486" s="425"/>
      <c r="T486" s="425"/>
      <c r="U486" s="239"/>
    </row>
    <row r="487" spans="1:21" x14ac:dyDescent="0.35">
      <c r="A487" s="31" t="s">
        <v>104</v>
      </c>
      <c r="B487" s="247"/>
      <c r="C487" s="114">
        <v>618078</v>
      </c>
      <c r="D487" s="106" t="s">
        <v>143</v>
      </c>
      <c r="E487" s="114" t="s">
        <v>1273</v>
      </c>
      <c r="F487" s="321">
        <v>0</v>
      </c>
      <c r="G487" s="322">
        <v>4</v>
      </c>
      <c r="H487" s="323">
        <v>4</v>
      </c>
      <c r="I487" s="324">
        <v>4</v>
      </c>
      <c r="J487" s="61">
        <v>12</v>
      </c>
      <c r="K487" s="34">
        <v>0</v>
      </c>
      <c r="L487" s="153">
        <v>441</v>
      </c>
      <c r="M487" s="72"/>
      <c r="N487" s="508"/>
      <c r="O487" s="336">
        <f>SUMIF(beklenen!F:F,C487,beklenen!J:J)</f>
        <v>0</v>
      </c>
      <c r="P487" s="336">
        <f>SUMIF(Sayfa1!I:I,C487,Sayfa1!J:J)</f>
        <v>0</v>
      </c>
      <c r="Q487" s="336">
        <f>SUMIF(Sayfa1!L:L,C487,Sayfa1!M:M)</f>
        <v>15</v>
      </c>
      <c r="R487" s="425"/>
      <c r="S487" s="425"/>
      <c r="T487" s="425"/>
      <c r="U487" s="239"/>
    </row>
    <row r="488" spans="1:21" x14ac:dyDescent="0.35">
      <c r="A488" s="31" t="s">
        <v>104</v>
      </c>
      <c r="B488" s="247" t="s">
        <v>1266</v>
      </c>
      <c r="C488" s="114">
        <v>315623</v>
      </c>
      <c r="D488" s="104" t="s">
        <v>143</v>
      </c>
      <c r="E488" s="114" t="s">
        <v>2042</v>
      </c>
      <c r="F488" s="321">
        <v>0</v>
      </c>
      <c r="G488" s="322">
        <v>4</v>
      </c>
      <c r="H488" s="323">
        <v>5</v>
      </c>
      <c r="I488" s="324">
        <v>4</v>
      </c>
      <c r="J488" s="61">
        <v>13</v>
      </c>
      <c r="K488" s="34">
        <v>0</v>
      </c>
      <c r="L488" s="153">
        <v>297</v>
      </c>
      <c r="M488" s="72"/>
      <c r="N488" s="508">
        <f>J488-K488</f>
        <v>13</v>
      </c>
      <c r="O488" s="336">
        <f>SUMIF(beklenen!F:F,C488,beklenen!J:J)</f>
        <v>0</v>
      </c>
      <c r="P488" s="336">
        <f>SUMIF(Sayfa1!I:I,C488,Sayfa1!J:J)</f>
        <v>13</v>
      </c>
      <c r="Q488" s="336">
        <f>SUMIF(Sayfa1!L:L,C488,Sayfa1!M:M)</f>
        <v>0</v>
      </c>
      <c r="R488" s="425"/>
      <c r="S488" s="425"/>
      <c r="T488" s="425"/>
      <c r="U488" s="239"/>
    </row>
    <row r="489" spans="1:21" x14ac:dyDescent="0.35">
      <c r="A489" s="31" t="s">
        <v>104</v>
      </c>
      <c r="B489" s="247" t="s">
        <v>430</v>
      </c>
      <c r="C489" s="146">
        <v>212978</v>
      </c>
      <c r="D489" s="529" t="s">
        <v>143</v>
      </c>
      <c r="E489" s="37" t="s">
        <v>522</v>
      </c>
      <c r="F489" s="321">
        <v>4</v>
      </c>
      <c r="G489" s="322">
        <v>3</v>
      </c>
      <c r="H489" s="323">
        <v>5</v>
      </c>
      <c r="I489" s="324">
        <v>4</v>
      </c>
      <c r="J489" s="61">
        <v>16</v>
      </c>
      <c r="K489" s="34">
        <v>0</v>
      </c>
      <c r="L489" s="153">
        <v>416</v>
      </c>
      <c r="M489" s="72"/>
      <c r="N489" s="508">
        <f>J489-K489</f>
        <v>16</v>
      </c>
      <c r="O489" s="336">
        <f>SUMIF(beklenen!F:F,C489,beklenen!J:J)</f>
        <v>0</v>
      </c>
      <c r="P489" s="336">
        <f>SUMIF(Sayfa1!I:I,C489,Sayfa1!J:J)</f>
        <v>12</v>
      </c>
      <c r="Q489" s="336">
        <f>SUMIF(Sayfa1!L:L,C489,Sayfa1!M:M)</f>
        <v>7</v>
      </c>
      <c r="R489" s="425"/>
      <c r="S489" s="425"/>
      <c r="T489" s="425"/>
      <c r="U489" s="239"/>
    </row>
    <row r="490" spans="1:21" x14ac:dyDescent="0.35">
      <c r="A490" s="31" t="s">
        <v>104</v>
      </c>
      <c r="B490" s="247" t="s">
        <v>430</v>
      </c>
      <c r="C490" s="146">
        <v>214903</v>
      </c>
      <c r="D490" s="145" t="s">
        <v>143</v>
      </c>
      <c r="E490" s="37" t="s">
        <v>4475</v>
      </c>
      <c r="F490" s="321">
        <v>0</v>
      </c>
      <c r="G490" s="322">
        <v>0</v>
      </c>
      <c r="H490" s="323">
        <v>4</v>
      </c>
      <c r="I490" s="324">
        <v>4</v>
      </c>
      <c r="J490" s="61">
        <v>8</v>
      </c>
      <c r="K490" s="34">
        <v>0</v>
      </c>
      <c r="L490" s="153">
        <v>416</v>
      </c>
      <c r="M490" s="72"/>
      <c r="N490" s="508"/>
      <c r="O490" s="336">
        <f>SUMIF(beklenen!F:F,C490,beklenen!J:J)</f>
        <v>0</v>
      </c>
      <c r="P490" s="336">
        <f>SUMIF(Sayfa1!I:I,C490,Sayfa1!J:J)</f>
        <v>0</v>
      </c>
      <c r="Q490" s="336">
        <f>SUMIF(Sayfa1!L:L,C490,Sayfa1!M:M)</f>
        <v>0</v>
      </c>
      <c r="R490" s="425"/>
      <c r="S490" s="425"/>
      <c r="T490" s="425"/>
      <c r="U490" s="239"/>
    </row>
    <row r="491" spans="1:21" x14ac:dyDescent="0.35">
      <c r="A491" s="31" t="s">
        <v>104</v>
      </c>
      <c r="B491" s="247" t="s">
        <v>430</v>
      </c>
      <c r="C491" s="146">
        <v>612118</v>
      </c>
      <c r="D491" s="106" t="s">
        <v>143</v>
      </c>
      <c r="E491" s="37" t="s">
        <v>2369</v>
      </c>
      <c r="F491" s="321">
        <v>0</v>
      </c>
      <c r="G491" s="322">
        <v>0</v>
      </c>
      <c r="H491" s="323">
        <v>4</v>
      </c>
      <c r="I491" s="324">
        <v>4</v>
      </c>
      <c r="J491" s="61">
        <v>8</v>
      </c>
      <c r="K491" s="34">
        <v>0</v>
      </c>
      <c r="L491" s="153">
        <v>464</v>
      </c>
      <c r="M491" s="72"/>
      <c r="N491" s="508">
        <f>J491-K491</f>
        <v>8</v>
      </c>
      <c r="O491" s="336">
        <f>SUMIF(beklenen!F:F,C491,beklenen!J:J)</f>
        <v>0</v>
      </c>
      <c r="P491" s="336">
        <f>SUMIF(Sayfa1!I:I,C491,Sayfa1!J:J)</f>
        <v>0</v>
      </c>
      <c r="Q491" s="336">
        <f>SUMIF(Sayfa1!L:L,C491,Sayfa1!M:M)</f>
        <v>4</v>
      </c>
      <c r="R491" s="425"/>
      <c r="S491" s="425"/>
      <c r="T491" s="425"/>
      <c r="U491" s="239"/>
    </row>
    <row r="492" spans="1:21" x14ac:dyDescent="0.35">
      <c r="A492" s="31" t="s">
        <v>104</v>
      </c>
      <c r="B492" s="247" t="s">
        <v>1502</v>
      </c>
      <c r="C492" s="185">
        <v>311677</v>
      </c>
      <c r="D492" s="38" t="s">
        <v>143</v>
      </c>
      <c r="E492" s="37" t="s">
        <v>1507</v>
      </c>
      <c r="F492" s="321">
        <v>0</v>
      </c>
      <c r="G492" s="322">
        <v>4</v>
      </c>
      <c r="H492" s="323">
        <v>10</v>
      </c>
      <c r="I492" s="324">
        <v>8</v>
      </c>
      <c r="J492" s="61">
        <v>22</v>
      </c>
      <c r="K492" s="34">
        <v>0</v>
      </c>
      <c r="L492" s="153">
        <v>309</v>
      </c>
      <c r="M492" s="72"/>
      <c r="N492" s="508">
        <f>J492-K492</f>
        <v>22</v>
      </c>
      <c r="O492" s="336">
        <f>SUMIF(beklenen!F:F,C492,beklenen!J:J)</f>
        <v>0</v>
      </c>
      <c r="P492" s="336">
        <f>SUMIF(Sayfa1!I:I,C492,Sayfa1!J:J)</f>
        <v>0</v>
      </c>
      <c r="Q492" s="336">
        <f>SUMIF(Sayfa1!L:L,C492,Sayfa1!M:M)</f>
        <v>39</v>
      </c>
      <c r="R492" s="425"/>
      <c r="S492" s="425"/>
      <c r="T492" s="425"/>
      <c r="U492" s="239"/>
    </row>
    <row r="493" spans="1:21" x14ac:dyDescent="0.35">
      <c r="A493" s="31" t="s">
        <v>104</v>
      </c>
      <c r="B493" s="247"/>
      <c r="C493" s="39">
        <v>218364</v>
      </c>
      <c r="D493" s="535" t="s">
        <v>144</v>
      </c>
      <c r="E493" s="245" t="s">
        <v>145</v>
      </c>
      <c r="F493" s="321">
        <v>4</v>
      </c>
      <c r="G493" s="322">
        <v>4</v>
      </c>
      <c r="H493" s="323">
        <v>9</v>
      </c>
      <c r="I493" s="324">
        <v>4</v>
      </c>
      <c r="J493" s="41">
        <v>21</v>
      </c>
      <c r="K493" s="49">
        <v>0</v>
      </c>
      <c r="L493" s="123">
        <v>608</v>
      </c>
      <c r="M493" s="72"/>
      <c r="N493" s="508">
        <f>J493-K493</f>
        <v>21</v>
      </c>
      <c r="O493" s="336">
        <f>SUMIF(beklenen!F:F,C493,beklenen!J:J)</f>
        <v>0</v>
      </c>
      <c r="P493" s="336">
        <f>SUMIF(Sayfa1!I:I,C493,Sayfa1!J:J)</f>
        <v>21</v>
      </c>
      <c r="Q493" s="336">
        <f>SUMIF(Sayfa1!L:L,C493,Sayfa1!M:M)</f>
        <v>0</v>
      </c>
      <c r="R493" s="425"/>
      <c r="S493" s="425"/>
      <c r="T493" s="425"/>
      <c r="U493" s="239"/>
    </row>
    <row r="494" spans="1:21" x14ac:dyDescent="0.35">
      <c r="A494" s="31" t="s">
        <v>104</v>
      </c>
      <c r="B494" s="247" t="s">
        <v>1266</v>
      </c>
      <c r="C494" s="245">
        <v>315624</v>
      </c>
      <c r="D494" s="246" t="s">
        <v>144</v>
      </c>
      <c r="E494" s="245" t="s">
        <v>1912</v>
      </c>
      <c r="F494" s="321">
        <v>0</v>
      </c>
      <c r="G494" s="322">
        <v>0</v>
      </c>
      <c r="H494" s="323">
        <v>2</v>
      </c>
      <c r="I494" s="324">
        <v>0</v>
      </c>
      <c r="J494" s="41">
        <v>2</v>
      </c>
      <c r="K494" s="49">
        <v>0</v>
      </c>
      <c r="L494" s="123">
        <v>383</v>
      </c>
      <c r="M494" s="72"/>
      <c r="N494" s="508"/>
      <c r="O494" s="336">
        <f>SUMIF(beklenen!F:F,C494,beklenen!J:J)</f>
        <v>0</v>
      </c>
      <c r="P494" s="336">
        <f>SUMIF(Sayfa1!I:I,C494,Sayfa1!J:J)</f>
        <v>0</v>
      </c>
      <c r="Q494" s="336">
        <f>SUMIF(Sayfa1!L:L,C494,Sayfa1!M:M)</f>
        <v>2</v>
      </c>
      <c r="R494" s="425"/>
      <c r="S494" s="425"/>
      <c r="T494" s="425"/>
      <c r="U494" s="239"/>
    </row>
    <row r="495" spans="1:21" x14ac:dyDescent="0.35">
      <c r="A495" s="31" t="s">
        <v>104</v>
      </c>
      <c r="B495" s="247" t="s">
        <v>430</v>
      </c>
      <c r="C495" s="39">
        <v>212952</v>
      </c>
      <c r="D495" s="534" t="s">
        <v>144</v>
      </c>
      <c r="E495" s="245" t="s">
        <v>1142</v>
      </c>
      <c r="F495" s="321">
        <v>0</v>
      </c>
      <c r="G495" s="322">
        <v>0</v>
      </c>
      <c r="H495" s="323">
        <v>4</v>
      </c>
      <c r="I495" s="324">
        <v>0</v>
      </c>
      <c r="J495" s="41">
        <v>4</v>
      </c>
      <c r="K495" s="49">
        <v>0</v>
      </c>
      <c r="L495" s="42">
        <v>588</v>
      </c>
      <c r="M495" s="72"/>
      <c r="N495" s="508">
        <f>J495-K495</f>
        <v>4</v>
      </c>
      <c r="O495" s="336">
        <f>SUMIF(beklenen!F:F,C495,beklenen!J:J)</f>
        <v>0</v>
      </c>
      <c r="P495" s="336">
        <f>SUMIF(Sayfa1!I:I,C495,Sayfa1!J:J)</f>
        <v>4</v>
      </c>
      <c r="Q495" s="336">
        <f>SUMIF(Sayfa1!L:L,C495,Sayfa1!M:M)</f>
        <v>4</v>
      </c>
      <c r="R495" s="425"/>
      <c r="S495" s="425"/>
      <c r="T495" s="425"/>
      <c r="U495" s="239"/>
    </row>
    <row r="496" spans="1:21" x14ac:dyDescent="0.35">
      <c r="A496" s="31" t="s">
        <v>104</v>
      </c>
      <c r="B496" s="247" t="s">
        <v>1502</v>
      </c>
      <c r="C496" s="245">
        <v>311678</v>
      </c>
      <c r="D496" s="536" t="s">
        <v>144</v>
      </c>
      <c r="E496" s="245" t="s">
        <v>1508</v>
      </c>
      <c r="F496" s="321">
        <v>8</v>
      </c>
      <c r="G496" s="322">
        <v>4</v>
      </c>
      <c r="H496" s="323">
        <v>4</v>
      </c>
      <c r="I496" s="324">
        <v>4</v>
      </c>
      <c r="J496" s="41">
        <v>20</v>
      </c>
      <c r="K496" s="49">
        <v>0</v>
      </c>
      <c r="L496" s="42">
        <v>381</v>
      </c>
      <c r="M496" s="72"/>
      <c r="N496" s="508"/>
      <c r="O496" s="336">
        <f>SUMIF(beklenen!F:F,C496,beklenen!J:J)</f>
        <v>0</v>
      </c>
      <c r="P496" s="336">
        <f>SUMIF(Sayfa1!I:I,C496,Sayfa1!J:J)</f>
        <v>20</v>
      </c>
      <c r="Q496" s="336">
        <f>SUMIF(Sayfa1!L:L,C496,Sayfa1!M:M)</f>
        <v>0</v>
      </c>
      <c r="R496" s="425"/>
      <c r="S496" s="425"/>
      <c r="T496" s="425"/>
      <c r="U496" s="239"/>
    </row>
    <row r="497" spans="1:21" x14ac:dyDescent="0.35">
      <c r="A497" s="98" t="s">
        <v>104</v>
      </c>
      <c r="B497" s="247"/>
      <c r="C497" s="114">
        <v>214590</v>
      </c>
      <c r="D497" s="100" t="s">
        <v>146</v>
      </c>
      <c r="E497" s="114" t="s">
        <v>373</v>
      </c>
      <c r="F497" s="321">
        <v>0</v>
      </c>
      <c r="G497" s="322">
        <v>4</v>
      </c>
      <c r="H497" s="323">
        <v>8</v>
      </c>
      <c r="I497" s="324">
        <v>6</v>
      </c>
      <c r="J497" s="61">
        <v>18</v>
      </c>
      <c r="K497" s="34">
        <v>0</v>
      </c>
      <c r="L497" s="36">
        <v>456</v>
      </c>
      <c r="M497" s="72"/>
      <c r="N497" s="508">
        <f t="shared" ref="N497:N504" si="26">J497-K497</f>
        <v>18</v>
      </c>
      <c r="O497" s="336">
        <f>SUMIF(beklenen!F:F,C497,beklenen!J:J)</f>
        <v>3</v>
      </c>
      <c r="P497" s="336">
        <f>SUMIF(Sayfa1!I:I,C497,Sayfa1!J:J)</f>
        <v>0</v>
      </c>
      <c r="Q497" s="336">
        <f>SUMIF(Sayfa1!L:L,C497,Sayfa1!M:M)</f>
        <v>144</v>
      </c>
      <c r="R497" s="425"/>
      <c r="S497" s="425"/>
      <c r="T497" s="425"/>
      <c r="U497" s="239"/>
    </row>
    <row r="498" spans="1:21" x14ac:dyDescent="0.35">
      <c r="A498" s="31" t="s">
        <v>104</v>
      </c>
      <c r="B498" s="247"/>
      <c r="C498" s="114">
        <v>219403</v>
      </c>
      <c r="D498" s="106" t="s">
        <v>146</v>
      </c>
      <c r="E498" s="99" t="s">
        <v>1248</v>
      </c>
      <c r="F498" s="321">
        <v>0</v>
      </c>
      <c r="G498" s="322">
        <v>4</v>
      </c>
      <c r="H498" s="323">
        <v>2</v>
      </c>
      <c r="I498" s="324">
        <v>0</v>
      </c>
      <c r="J498" s="61">
        <v>6</v>
      </c>
      <c r="K498" s="34">
        <v>0</v>
      </c>
      <c r="L498" s="36">
        <v>478</v>
      </c>
      <c r="M498" s="72"/>
      <c r="N498" s="508">
        <f t="shared" si="26"/>
        <v>6</v>
      </c>
      <c r="O498" s="336">
        <f>SUMIF(beklenen!F:F,C498,beklenen!J:J)</f>
        <v>0</v>
      </c>
      <c r="P498" s="336">
        <f>SUMIF(Sayfa1!I:I,C498,Sayfa1!J:J)</f>
        <v>0</v>
      </c>
      <c r="Q498" s="336">
        <f>SUMIF(Sayfa1!L:L,C498,Sayfa1!M:M)</f>
        <v>21</v>
      </c>
      <c r="R498" s="425"/>
      <c r="S498" s="425"/>
      <c r="T498" s="425"/>
      <c r="U498" s="239"/>
    </row>
    <row r="499" spans="1:21" x14ac:dyDescent="0.35">
      <c r="A499" s="31" t="s">
        <v>104</v>
      </c>
      <c r="B499" s="247"/>
      <c r="C499" s="45">
        <v>618115</v>
      </c>
      <c r="D499" s="106" t="s">
        <v>146</v>
      </c>
      <c r="E499" s="114" t="s">
        <v>147</v>
      </c>
      <c r="F499" s="321">
        <v>0</v>
      </c>
      <c r="G499" s="322">
        <v>0</v>
      </c>
      <c r="H499" s="323">
        <v>3</v>
      </c>
      <c r="I499" s="324">
        <v>0</v>
      </c>
      <c r="J499" s="61">
        <v>3</v>
      </c>
      <c r="K499" s="34">
        <v>0</v>
      </c>
      <c r="L499" s="153">
        <v>522</v>
      </c>
      <c r="M499" s="72"/>
      <c r="N499" s="508">
        <f t="shared" si="26"/>
        <v>3</v>
      </c>
      <c r="O499" s="336">
        <f>SUMIF(beklenen!F:F,C499,beklenen!J:J)</f>
        <v>0</v>
      </c>
      <c r="P499" s="336">
        <f>SUMIF(Sayfa1!I:I,C499,Sayfa1!J:J)</f>
        <v>3</v>
      </c>
      <c r="Q499" s="336">
        <f>SUMIF(Sayfa1!L:L,C499,Sayfa1!M:M)</f>
        <v>24</v>
      </c>
      <c r="R499" s="425"/>
      <c r="S499" s="425"/>
      <c r="T499" s="425"/>
      <c r="U499" s="239"/>
    </row>
    <row r="500" spans="1:21" x14ac:dyDescent="0.35">
      <c r="A500" s="31" t="s">
        <v>104</v>
      </c>
      <c r="B500" s="247"/>
      <c r="C500" s="114">
        <v>515000</v>
      </c>
      <c r="D500" s="106" t="s">
        <v>146</v>
      </c>
      <c r="E500" s="99" t="s">
        <v>3703</v>
      </c>
      <c r="F500" s="321">
        <v>0</v>
      </c>
      <c r="G500" s="322">
        <v>0</v>
      </c>
      <c r="H500" s="323">
        <v>0</v>
      </c>
      <c r="I500" s="324">
        <v>0</v>
      </c>
      <c r="J500" s="61">
        <v>0</v>
      </c>
      <c r="K500" s="34">
        <v>0</v>
      </c>
      <c r="L500" s="153">
        <v>534</v>
      </c>
      <c r="M500" s="72"/>
      <c r="N500" s="508">
        <f t="shared" si="26"/>
        <v>0</v>
      </c>
      <c r="O500" s="336">
        <f>SUMIF(beklenen!F:F,C500,beklenen!J:J)</f>
        <v>0</v>
      </c>
      <c r="P500" s="336">
        <f>SUMIF(Sayfa1!I:I,C500,Sayfa1!J:J)</f>
        <v>0</v>
      </c>
      <c r="Q500" s="336">
        <f>SUMIF(Sayfa1!L:L,C500,Sayfa1!M:M)</f>
        <v>0</v>
      </c>
      <c r="R500" s="425"/>
      <c r="S500" s="425"/>
      <c r="T500" s="425"/>
      <c r="U500" s="239"/>
    </row>
    <row r="501" spans="1:21" x14ac:dyDescent="0.35">
      <c r="A501" s="31" t="s">
        <v>104</v>
      </c>
      <c r="B501" s="247" t="s">
        <v>1266</v>
      </c>
      <c r="C501" s="45">
        <v>315625</v>
      </c>
      <c r="D501" s="104" t="s">
        <v>146</v>
      </c>
      <c r="E501" s="99" t="s">
        <v>4529</v>
      </c>
      <c r="F501" s="321">
        <v>0</v>
      </c>
      <c r="G501" s="322">
        <v>0</v>
      </c>
      <c r="H501" s="323">
        <v>2</v>
      </c>
      <c r="I501" s="324">
        <v>0</v>
      </c>
      <c r="J501" s="61">
        <v>2</v>
      </c>
      <c r="K501" s="34">
        <v>0</v>
      </c>
      <c r="L501" s="153">
        <v>284</v>
      </c>
      <c r="M501" s="72"/>
      <c r="N501" s="508">
        <f t="shared" si="26"/>
        <v>2</v>
      </c>
      <c r="O501" s="336">
        <f>SUMIF(beklenen!F:F,C501,beklenen!J:J)</f>
        <v>0</v>
      </c>
      <c r="P501" s="336">
        <f>SUMIF(Sayfa1!I:I,C501,Sayfa1!J:J)</f>
        <v>2</v>
      </c>
      <c r="Q501" s="336">
        <f>SUMIF(Sayfa1!L:L,C501,Sayfa1!M:M)</f>
        <v>0</v>
      </c>
      <c r="R501" s="425"/>
      <c r="S501" s="425"/>
      <c r="T501" s="425"/>
      <c r="U501" s="239"/>
    </row>
    <row r="502" spans="1:21" x14ac:dyDescent="0.35">
      <c r="A502" s="31" t="s">
        <v>104</v>
      </c>
      <c r="B502" s="247" t="s">
        <v>430</v>
      </c>
      <c r="C502" s="32">
        <v>212950</v>
      </c>
      <c r="D502" s="106" t="s">
        <v>146</v>
      </c>
      <c r="E502" s="474" t="s">
        <v>416</v>
      </c>
      <c r="F502" s="321">
        <v>0</v>
      </c>
      <c r="G502" s="322">
        <v>2</v>
      </c>
      <c r="H502" s="323">
        <v>0</v>
      </c>
      <c r="I502" s="324">
        <v>8</v>
      </c>
      <c r="J502" s="61">
        <v>10</v>
      </c>
      <c r="K502" s="34">
        <v>0</v>
      </c>
      <c r="L502" s="36">
        <v>410</v>
      </c>
      <c r="M502" s="72"/>
      <c r="N502" s="508">
        <f t="shared" si="26"/>
        <v>10</v>
      </c>
      <c r="O502" s="336">
        <f>SUMIF(beklenen!F:F,C502,beklenen!J:J)</f>
        <v>0</v>
      </c>
      <c r="P502" s="336">
        <f>SUMIF(Sayfa1!I:I,C502,Sayfa1!J:J)</f>
        <v>0</v>
      </c>
      <c r="Q502" s="336">
        <f>SUMIF(Sayfa1!L:L,C502,Sayfa1!M:M)</f>
        <v>82</v>
      </c>
      <c r="R502" s="425"/>
      <c r="S502" s="425"/>
      <c r="T502" s="425"/>
      <c r="U502" s="239"/>
    </row>
    <row r="503" spans="1:21" x14ac:dyDescent="0.35">
      <c r="A503" s="31" t="s">
        <v>104</v>
      </c>
      <c r="B503" s="247" t="s">
        <v>430</v>
      </c>
      <c r="C503" s="32">
        <v>214913</v>
      </c>
      <c r="D503" s="106" t="s">
        <v>146</v>
      </c>
      <c r="E503" s="99" t="s">
        <v>2619</v>
      </c>
      <c r="F503" s="321">
        <v>8</v>
      </c>
      <c r="G503" s="322">
        <v>8</v>
      </c>
      <c r="H503" s="323">
        <v>30</v>
      </c>
      <c r="I503" s="324">
        <v>8</v>
      </c>
      <c r="J503" s="61">
        <v>54</v>
      </c>
      <c r="K503" s="34">
        <v>0</v>
      </c>
      <c r="L503" s="36">
        <v>425</v>
      </c>
      <c r="M503" s="72"/>
      <c r="N503" s="508">
        <f t="shared" si="26"/>
        <v>54</v>
      </c>
      <c r="O503" s="336">
        <f>SUMIF(beklenen!F:F,C503,beklenen!J:J)</f>
        <v>24</v>
      </c>
      <c r="P503" s="336">
        <f>SUMIF(Sayfa1!I:I,C503,Sayfa1!J:J)</f>
        <v>0</v>
      </c>
      <c r="Q503" s="336">
        <f>SUMIF(Sayfa1!L:L,C503,Sayfa1!M:M)</f>
        <v>16</v>
      </c>
      <c r="R503" s="425"/>
      <c r="S503" s="425"/>
      <c r="T503" s="425"/>
      <c r="U503" s="239"/>
    </row>
    <row r="504" spans="1:21" x14ac:dyDescent="0.35">
      <c r="A504" s="31" t="s">
        <v>104</v>
      </c>
      <c r="B504" s="247" t="s">
        <v>430</v>
      </c>
      <c r="C504" s="45">
        <v>612113</v>
      </c>
      <c r="D504" s="106" t="s">
        <v>146</v>
      </c>
      <c r="E504" s="114" t="s">
        <v>832</v>
      </c>
      <c r="F504" s="321">
        <v>0</v>
      </c>
      <c r="G504" s="322">
        <v>4</v>
      </c>
      <c r="H504" s="323">
        <v>8</v>
      </c>
      <c r="I504" s="324">
        <v>8</v>
      </c>
      <c r="J504" s="61">
        <v>20</v>
      </c>
      <c r="K504" s="34">
        <v>0</v>
      </c>
      <c r="L504" s="153">
        <v>492</v>
      </c>
      <c r="M504" s="72"/>
      <c r="N504" s="508">
        <f t="shared" si="26"/>
        <v>20</v>
      </c>
      <c r="O504" s="336">
        <f>SUMIF(beklenen!F:F,C504,beklenen!J:J)</f>
        <v>0</v>
      </c>
      <c r="P504" s="336">
        <f>SUMIF(Sayfa1!I:I,C504,Sayfa1!J:J)</f>
        <v>0</v>
      </c>
      <c r="Q504" s="336">
        <f>SUMIF(Sayfa1!L:L,C504,Sayfa1!M:M)</f>
        <v>10</v>
      </c>
      <c r="R504" s="425"/>
      <c r="S504" s="425"/>
      <c r="T504" s="425"/>
      <c r="U504" s="239"/>
    </row>
    <row r="505" spans="1:21" x14ac:dyDescent="0.35">
      <c r="A505" s="31" t="s">
        <v>104</v>
      </c>
      <c r="B505" s="247" t="s">
        <v>1502</v>
      </c>
      <c r="C505" s="114">
        <v>311688</v>
      </c>
      <c r="D505" s="529" t="s">
        <v>146</v>
      </c>
      <c r="E505" s="114" t="s">
        <v>1506</v>
      </c>
      <c r="F505" s="321">
        <v>0</v>
      </c>
      <c r="G505" s="322">
        <v>0</v>
      </c>
      <c r="H505" s="323">
        <v>6</v>
      </c>
      <c r="I505" s="324">
        <v>0</v>
      </c>
      <c r="J505" s="61">
        <v>6</v>
      </c>
      <c r="K505" s="34">
        <v>0</v>
      </c>
      <c r="L505" s="153">
        <v>284</v>
      </c>
      <c r="M505" s="72"/>
      <c r="N505" s="508"/>
      <c r="O505" s="336">
        <f>SUMIF(beklenen!F:F,C505,beklenen!J:J)</f>
        <v>0</v>
      </c>
      <c r="P505" s="336">
        <f>SUMIF(Sayfa1!I:I,C505,Sayfa1!J:J)</f>
        <v>6</v>
      </c>
      <c r="Q505" s="336">
        <f>SUMIF(Sayfa1!L:L,C505,Sayfa1!M:M)</f>
        <v>8</v>
      </c>
      <c r="R505" s="425"/>
      <c r="S505" s="425"/>
      <c r="T505" s="425"/>
      <c r="U505" s="239"/>
    </row>
    <row r="506" spans="1:21" ht="14.15" customHeight="1" x14ac:dyDescent="0.35">
      <c r="A506" s="31" t="s">
        <v>104</v>
      </c>
      <c r="B506" s="247" t="s">
        <v>1502</v>
      </c>
      <c r="C506" s="520" t="s">
        <v>2458</v>
      </c>
      <c r="D506" s="38" t="s">
        <v>146</v>
      </c>
      <c r="E506" s="114" t="s">
        <v>2461</v>
      </c>
      <c r="F506" s="321">
        <v>5</v>
      </c>
      <c r="G506" s="322">
        <v>8</v>
      </c>
      <c r="H506" s="323">
        <v>8</v>
      </c>
      <c r="I506" s="324">
        <v>4</v>
      </c>
      <c r="J506" s="61">
        <v>25</v>
      </c>
      <c r="K506" s="34">
        <v>0</v>
      </c>
      <c r="L506" s="153">
        <v>284</v>
      </c>
      <c r="M506" s="72"/>
      <c r="N506" s="508"/>
      <c r="O506" s="336">
        <f>SUMIF(beklenen!F:F,C506,beklenen!J:J)</f>
        <v>0</v>
      </c>
      <c r="P506" s="336">
        <f>SUMIF(Sayfa1!I:I,C506,Sayfa1!J:J)</f>
        <v>0</v>
      </c>
      <c r="Q506" s="336">
        <f>SUMIF(Sayfa1!L:L,C506,Sayfa1!M:M)</f>
        <v>7</v>
      </c>
      <c r="R506" s="425"/>
      <c r="S506" s="425"/>
      <c r="T506" s="425"/>
      <c r="U506" s="239"/>
    </row>
    <row r="507" spans="1:21" x14ac:dyDescent="0.35">
      <c r="A507" s="31" t="s">
        <v>104</v>
      </c>
      <c r="B507" s="247"/>
      <c r="C507" s="39">
        <v>214550</v>
      </c>
      <c r="D507" s="246" t="s">
        <v>148</v>
      </c>
      <c r="E507" s="245" t="s">
        <v>376</v>
      </c>
      <c r="F507" s="321">
        <v>18</v>
      </c>
      <c r="G507" s="322">
        <v>9</v>
      </c>
      <c r="H507" s="323">
        <v>23</v>
      </c>
      <c r="I507" s="324">
        <v>18</v>
      </c>
      <c r="J507" s="41">
        <v>68</v>
      </c>
      <c r="K507" s="49">
        <v>0</v>
      </c>
      <c r="L507" s="123">
        <v>381</v>
      </c>
      <c r="M507" s="72"/>
      <c r="N507" s="508">
        <f>J507-K507</f>
        <v>68</v>
      </c>
      <c r="O507" s="336">
        <f>SUMIF(beklenen!F:F,C507,beklenen!J:J)</f>
        <v>0</v>
      </c>
      <c r="P507" s="336">
        <f>SUMIF(Sayfa1!I:I,C507,Sayfa1!J:J)</f>
        <v>0</v>
      </c>
      <c r="Q507" s="336">
        <f>SUMIF(Sayfa1!L:L,C507,Sayfa1!M:M)</f>
        <v>305</v>
      </c>
      <c r="R507" s="425"/>
      <c r="S507" s="425"/>
      <c r="T507" s="425"/>
      <c r="U507" s="239"/>
    </row>
    <row r="508" spans="1:21" x14ac:dyDescent="0.35">
      <c r="A508" s="31" t="s">
        <v>104</v>
      </c>
      <c r="B508" s="247"/>
      <c r="C508" s="245">
        <v>219404</v>
      </c>
      <c r="D508" s="246" t="s">
        <v>148</v>
      </c>
      <c r="E508" s="245" t="s">
        <v>1249</v>
      </c>
      <c r="F508" s="321">
        <v>0</v>
      </c>
      <c r="G508" s="322">
        <v>0</v>
      </c>
      <c r="H508" s="323">
        <v>4</v>
      </c>
      <c r="I508" s="324">
        <v>4</v>
      </c>
      <c r="J508" s="41">
        <v>8</v>
      </c>
      <c r="K508" s="49">
        <v>0</v>
      </c>
      <c r="L508" s="123">
        <v>398</v>
      </c>
      <c r="M508" s="72"/>
      <c r="N508" s="508"/>
      <c r="O508" s="336">
        <f>SUMIF(beklenen!F:F,C508,beklenen!J:J)</f>
        <v>0</v>
      </c>
      <c r="P508" s="336">
        <f>SUMIF(Sayfa1!I:I,C508,Sayfa1!J:J)</f>
        <v>0</v>
      </c>
      <c r="Q508" s="336">
        <f>SUMIF(Sayfa1!L:L,C508,Sayfa1!M:M)</f>
        <v>34</v>
      </c>
      <c r="R508" s="425"/>
      <c r="S508" s="425"/>
      <c r="T508" s="425"/>
      <c r="U508" s="239"/>
    </row>
    <row r="509" spans="1:21" x14ac:dyDescent="0.35">
      <c r="A509" s="31" t="s">
        <v>104</v>
      </c>
      <c r="B509" s="247"/>
      <c r="C509" s="245">
        <v>214551</v>
      </c>
      <c r="D509" s="246" t="s">
        <v>148</v>
      </c>
      <c r="E509" s="245" t="s">
        <v>375</v>
      </c>
      <c r="F509" s="321">
        <v>8</v>
      </c>
      <c r="G509" s="322">
        <v>8</v>
      </c>
      <c r="H509" s="323">
        <v>14</v>
      </c>
      <c r="I509" s="324">
        <v>6</v>
      </c>
      <c r="J509" s="41">
        <v>36</v>
      </c>
      <c r="K509" s="49">
        <v>0</v>
      </c>
      <c r="L509" s="123">
        <v>419</v>
      </c>
      <c r="M509" s="72"/>
      <c r="N509" s="508">
        <f>J509-K509</f>
        <v>36</v>
      </c>
      <c r="O509" s="336">
        <f>SUMIF(beklenen!F:F,C509,beklenen!J:J)</f>
        <v>0</v>
      </c>
      <c r="P509" s="336">
        <f>SUMIF(Sayfa1!I:I,C509,Sayfa1!J:J)</f>
        <v>0</v>
      </c>
      <c r="Q509" s="336">
        <f>SUMIF(Sayfa1!L:L,C509,Sayfa1!M:M)</f>
        <v>459</v>
      </c>
      <c r="R509" s="425"/>
      <c r="S509" s="425"/>
      <c r="T509" s="425"/>
      <c r="U509" s="239"/>
    </row>
    <row r="510" spans="1:21" x14ac:dyDescent="0.35">
      <c r="A510" s="31" t="s">
        <v>104</v>
      </c>
      <c r="B510" s="247"/>
      <c r="C510" s="39">
        <v>618132</v>
      </c>
      <c r="D510" s="246" t="s">
        <v>148</v>
      </c>
      <c r="E510" s="245" t="s">
        <v>149</v>
      </c>
      <c r="F510" s="321">
        <v>0</v>
      </c>
      <c r="G510" s="322">
        <v>4</v>
      </c>
      <c r="H510" s="323">
        <v>12</v>
      </c>
      <c r="I510" s="324">
        <v>7</v>
      </c>
      <c r="J510" s="41">
        <v>23</v>
      </c>
      <c r="K510" s="49">
        <v>0</v>
      </c>
      <c r="L510" s="42">
        <v>431</v>
      </c>
      <c r="M510" s="72"/>
      <c r="N510" s="508">
        <f>J510-K510</f>
        <v>23</v>
      </c>
      <c r="O510" s="336">
        <f>SUMIF(beklenen!F:F,C510,beklenen!J:J)</f>
        <v>0</v>
      </c>
      <c r="P510" s="336">
        <f>SUMIF(Sayfa1!I:I,C510,Sayfa1!J:J)</f>
        <v>0</v>
      </c>
      <c r="Q510" s="336">
        <f>SUMIF(Sayfa1!L:L,C510,Sayfa1!M:M)</f>
        <v>86</v>
      </c>
      <c r="R510" s="425"/>
      <c r="S510" s="425"/>
      <c r="T510" s="425"/>
      <c r="U510" s="239"/>
    </row>
    <row r="511" spans="1:21" x14ac:dyDescent="0.35">
      <c r="A511" s="31" t="s">
        <v>104</v>
      </c>
      <c r="B511" s="247"/>
      <c r="C511" s="245">
        <v>515001</v>
      </c>
      <c r="D511" s="246" t="s">
        <v>148</v>
      </c>
      <c r="E511" s="245" t="s">
        <v>3704</v>
      </c>
      <c r="F511" s="321">
        <v>0</v>
      </c>
      <c r="G511" s="322">
        <v>0</v>
      </c>
      <c r="H511" s="323">
        <v>4</v>
      </c>
      <c r="I511" s="324">
        <v>0</v>
      </c>
      <c r="J511" s="41">
        <v>4</v>
      </c>
      <c r="K511" s="49">
        <v>0</v>
      </c>
      <c r="L511" s="42">
        <v>446</v>
      </c>
      <c r="M511" s="72"/>
      <c r="N511" s="508"/>
      <c r="O511" s="336">
        <f>SUMIF(beklenen!F:F,C511,beklenen!J:J)</f>
        <v>0</v>
      </c>
      <c r="P511" s="336">
        <f>SUMIF(Sayfa1!I:I,C511,Sayfa1!J:J)</f>
        <v>0</v>
      </c>
      <c r="Q511" s="336">
        <f>SUMIF(Sayfa1!L:L,C511,Sayfa1!M:M)</f>
        <v>0</v>
      </c>
      <c r="R511" s="425"/>
      <c r="S511" s="425"/>
      <c r="T511" s="425"/>
      <c r="U511" s="239"/>
    </row>
    <row r="512" spans="1:21" x14ac:dyDescent="0.35">
      <c r="A512" s="31" t="s">
        <v>104</v>
      </c>
      <c r="B512" s="247"/>
      <c r="C512" s="245">
        <v>611054</v>
      </c>
      <c r="D512" s="246" t="s">
        <v>148</v>
      </c>
      <c r="E512" s="245" t="s">
        <v>3704</v>
      </c>
      <c r="F512" s="321">
        <v>0</v>
      </c>
      <c r="G512" s="322">
        <v>0</v>
      </c>
      <c r="H512" s="323">
        <v>0</v>
      </c>
      <c r="I512" s="324">
        <v>8</v>
      </c>
      <c r="J512" s="41">
        <v>8</v>
      </c>
      <c r="K512" s="49">
        <v>0</v>
      </c>
      <c r="L512" s="42">
        <v>446</v>
      </c>
      <c r="M512" s="72"/>
      <c r="N512" s="508"/>
      <c r="O512" s="336">
        <f>SUMIF(beklenen!F:F,C512,beklenen!J:J)</f>
        <v>0</v>
      </c>
      <c r="P512" s="336">
        <f>SUMIF(Sayfa1!I:I,C512,Sayfa1!J:J)</f>
        <v>0</v>
      </c>
      <c r="Q512" s="336">
        <f>SUMIF(Sayfa1!L:L,C512,Sayfa1!M:M)</f>
        <v>0</v>
      </c>
      <c r="R512" s="425"/>
      <c r="S512" s="425"/>
      <c r="T512" s="425"/>
      <c r="U512" s="239"/>
    </row>
    <row r="513" spans="1:21" x14ac:dyDescent="0.35">
      <c r="A513" s="31" t="s">
        <v>104</v>
      </c>
      <c r="B513" s="247"/>
      <c r="C513" s="44">
        <v>614721</v>
      </c>
      <c r="D513" s="75" t="s">
        <v>148</v>
      </c>
      <c r="E513" s="245" t="s">
        <v>448</v>
      </c>
      <c r="F513" s="321">
        <v>0</v>
      </c>
      <c r="G513" s="322">
        <v>4</v>
      </c>
      <c r="H513" s="323">
        <v>9</v>
      </c>
      <c r="I513" s="324">
        <v>4</v>
      </c>
      <c r="J513" s="41">
        <v>17</v>
      </c>
      <c r="K513" s="49">
        <v>0</v>
      </c>
      <c r="L513" s="123">
        <v>444</v>
      </c>
      <c r="M513" s="72"/>
      <c r="N513" s="508">
        <f t="shared" ref="N513:N519" si="27">J513-K513</f>
        <v>17</v>
      </c>
      <c r="O513" s="336">
        <f>SUMIF(beklenen!F:F,C513,beklenen!J:J)</f>
        <v>0</v>
      </c>
      <c r="P513" s="336">
        <f>SUMIF(Sayfa1!I:I,C513,Sayfa1!J:J)</f>
        <v>0</v>
      </c>
      <c r="Q513" s="336">
        <f>SUMIF(Sayfa1!L:L,C513,Sayfa1!M:M)</f>
        <v>111</v>
      </c>
      <c r="R513" s="425"/>
      <c r="S513" s="425"/>
      <c r="T513" s="425"/>
      <c r="U513" s="239"/>
    </row>
    <row r="514" spans="1:21" x14ac:dyDescent="0.35">
      <c r="A514" s="31" t="s">
        <v>104</v>
      </c>
      <c r="B514" s="247" t="s">
        <v>1266</v>
      </c>
      <c r="C514" s="44" t="s">
        <v>1928</v>
      </c>
      <c r="D514" s="246" t="s">
        <v>148</v>
      </c>
      <c r="E514" s="245" t="s">
        <v>1929</v>
      </c>
      <c r="F514" s="321">
        <v>0</v>
      </c>
      <c r="G514" s="322">
        <v>0</v>
      </c>
      <c r="H514" s="323">
        <v>4</v>
      </c>
      <c r="I514" s="324">
        <v>6</v>
      </c>
      <c r="J514" s="41">
        <v>10</v>
      </c>
      <c r="K514" s="49">
        <v>0</v>
      </c>
      <c r="L514" s="123">
        <v>256</v>
      </c>
      <c r="M514" s="72"/>
      <c r="N514" s="508">
        <f t="shared" si="27"/>
        <v>10</v>
      </c>
      <c r="O514" s="336">
        <f>SUMIF(beklenen!F:F,C514,beklenen!J:J)</f>
        <v>0</v>
      </c>
      <c r="P514" s="336">
        <f>SUMIF(Sayfa1!I:I,C514,Sayfa1!J:J)</f>
        <v>0</v>
      </c>
      <c r="Q514" s="336">
        <f>SUMIF(Sayfa1!L:L,C514,Sayfa1!M:M)</f>
        <v>78</v>
      </c>
      <c r="R514" s="425"/>
      <c r="S514" s="425"/>
      <c r="T514" s="425"/>
      <c r="U514" s="239"/>
    </row>
    <row r="515" spans="1:21" x14ac:dyDescent="0.35">
      <c r="A515" s="31" t="s">
        <v>104</v>
      </c>
      <c r="B515" s="247" t="s">
        <v>430</v>
      </c>
      <c r="C515" s="39">
        <v>214991</v>
      </c>
      <c r="D515" s="246" t="s">
        <v>148</v>
      </c>
      <c r="E515" s="245" t="s">
        <v>2412</v>
      </c>
      <c r="F515" s="321">
        <v>4</v>
      </c>
      <c r="G515" s="322">
        <v>2</v>
      </c>
      <c r="H515" s="323">
        <v>25</v>
      </c>
      <c r="I515" s="324">
        <v>18</v>
      </c>
      <c r="J515" s="41">
        <v>49</v>
      </c>
      <c r="K515" s="49">
        <v>8</v>
      </c>
      <c r="L515" s="123">
        <v>366</v>
      </c>
      <c r="M515" s="72"/>
      <c r="N515" s="508">
        <f t="shared" si="27"/>
        <v>41</v>
      </c>
      <c r="O515" s="336">
        <f>SUMIF(beklenen!F:F,C515,beklenen!J:J)</f>
        <v>380</v>
      </c>
      <c r="P515" s="336">
        <f>SUMIF(Sayfa1!I:I,C515,Sayfa1!J:J)</f>
        <v>0</v>
      </c>
      <c r="Q515" s="336">
        <f>SUMIF(Sayfa1!L:L,C515,Sayfa1!M:M)</f>
        <v>65</v>
      </c>
      <c r="R515" s="425"/>
      <c r="S515" s="425"/>
      <c r="T515" s="425"/>
      <c r="U515" s="239"/>
    </row>
    <row r="516" spans="1:21" x14ac:dyDescent="0.35">
      <c r="A516" s="31" t="s">
        <v>104</v>
      </c>
      <c r="B516" s="247" t="s">
        <v>430</v>
      </c>
      <c r="C516" s="39">
        <v>214916</v>
      </c>
      <c r="D516" s="246" t="s">
        <v>148</v>
      </c>
      <c r="E516" s="245" t="s">
        <v>2421</v>
      </c>
      <c r="F516" s="321">
        <v>55</v>
      </c>
      <c r="G516" s="322">
        <v>10</v>
      </c>
      <c r="H516" s="323">
        <v>204</v>
      </c>
      <c r="I516" s="324">
        <v>30</v>
      </c>
      <c r="J516" s="41">
        <v>299</v>
      </c>
      <c r="K516" s="49">
        <v>6</v>
      </c>
      <c r="L516" s="123">
        <v>405</v>
      </c>
      <c r="M516" s="72"/>
      <c r="N516" s="508"/>
      <c r="O516" s="336">
        <f>SUMIF(beklenen!F:F,C516,beklenen!J:J)</f>
        <v>0</v>
      </c>
      <c r="P516" s="336">
        <f>SUMIF(Sayfa1!I:I,C516,Sayfa1!J:J)</f>
        <v>0</v>
      </c>
      <c r="Q516" s="336">
        <f>SUMIF(Sayfa1!L:L,C516,Sayfa1!M:M)</f>
        <v>95</v>
      </c>
      <c r="R516" s="425"/>
      <c r="S516" s="425"/>
      <c r="T516" s="425"/>
      <c r="U516" s="239"/>
    </row>
    <row r="517" spans="1:21" x14ac:dyDescent="0.35">
      <c r="A517" s="31" t="s">
        <v>104</v>
      </c>
      <c r="B517" s="247" t="s">
        <v>430</v>
      </c>
      <c r="C517" s="245">
        <v>612100</v>
      </c>
      <c r="D517" s="246" t="s">
        <v>148</v>
      </c>
      <c r="E517" s="245" t="s">
        <v>828</v>
      </c>
      <c r="F517" s="321">
        <v>0</v>
      </c>
      <c r="G517" s="322">
        <v>8</v>
      </c>
      <c r="H517" s="323">
        <v>30</v>
      </c>
      <c r="I517" s="324">
        <v>18</v>
      </c>
      <c r="J517" s="41">
        <v>56</v>
      </c>
      <c r="K517" s="49">
        <v>0</v>
      </c>
      <c r="L517" s="42">
        <v>411</v>
      </c>
      <c r="M517" s="72"/>
      <c r="N517" s="508">
        <f t="shared" si="27"/>
        <v>56</v>
      </c>
      <c r="O517" s="336">
        <f>SUMIF(beklenen!F:F,C517,beklenen!J:J)</f>
        <v>0</v>
      </c>
      <c r="P517" s="336">
        <f>SUMIF(Sayfa1!I:I,C517,Sayfa1!J:J)</f>
        <v>0</v>
      </c>
      <c r="Q517" s="336">
        <f>SUMIF(Sayfa1!L:L,C517,Sayfa1!M:M)</f>
        <v>36</v>
      </c>
      <c r="R517" s="425"/>
      <c r="S517" s="425"/>
      <c r="T517" s="425"/>
      <c r="U517" s="239"/>
    </row>
    <row r="518" spans="1:21" x14ac:dyDescent="0.35">
      <c r="A518" s="31" t="s">
        <v>104</v>
      </c>
      <c r="B518" s="247" t="s">
        <v>430</v>
      </c>
      <c r="C518" s="39">
        <v>612101</v>
      </c>
      <c r="D518" s="246" t="s">
        <v>148</v>
      </c>
      <c r="E518" s="245" t="s">
        <v>829</v>
      </c>
      <c r="F518" s="321">
        <v>0</v>
      </c>
      <c r="G518" s="322">
        <v>0</v>
      </c>
      <c r="H518" s="323">
        <v>8</v>
      </c>
      <c r="I518" s="324">
        <v>4</v>
      </c>
      <c r="J518" s="41">
        <v>12</v>
      </c>
      <c r="K518" s="49">
        <v>0</v>
      </c>
      <c r="L518" s="42">
        <v>448</v>
      </c>
      <c r="M518" s="72"/>
      <c r="N518" s="508">
        <f t="shared" si="27"/>
        <v>12</v>
      </c>
      <c r="O518" s="336">
        <f>SUMIF(beklenen!F:F,C518,beklenen!J:J)</f>
        <v>80</v>
      </c>
      <c r="P518" s="336">
        <f>SUMIF(Sayfa1!I:I,C518,Sayfa1!J:J)</f>
        <v>0</v>
      </c>
      <c r="Q518" s="336">
        <f>SUMIF(Sayfa1!L:L,C518,Sayfa1!M:M)</f>
        <v>86</v>
      </c>
      <c r="R518" s="425"/>
      <c r="S518" s="425"/>
      <c r="T518" s="425"/>
      <c r="U518" s="239"/>
    </row>
    <row r="519" spans="1:21" x14ac:dyDescent="0.35">
      <c r="A519" s="31" t="s">
        <v>104</v>
      </c>
      <c r="B519" s="247" t="s">
        <v>1502</v>
      </c>
      <c r="C519" s="245" t="s">
        <v>2411</v>
      </c>
      <c r="D519" s="59" t="s">
        <v>148</v>
      </c>
      <c r="E519" s="245" t="s">
        <v>1509</v>
      </c>
      <c r="F519" s="321">
        <v>29</v>
      </c>
      <c r="G519" s="322">
        <v>8</v>
      </c>
      <c r="H519" s="323">
        <v>20</v>
      </c>
      <c r="I519" s="324">
        <v>36</v>
      </c>
      <c r="J519" s="41">
        <v>93</v>
      </c>
      <c r="K519" s="49">
        <v>0</v>
      </c>
      <c r="L519" s="42">
        <v>256</v>
      </c>
      <c r="M519" s="72"/>
      <c r="N519" s="508">
        <f t="shared" si="27"/>
        <v>93</v>
      </c>
      <c r="O519" s="336">
        <f>SUMIF(beklenen!F:F,C519,beklenen!J:J)</f>
        <v>0</v>
      </c>
      <c r="P519" s="336">
        <f>SUMIF(Sayfa1!I:I,C519,Sayfa1!J:J)</f>
        <v>0</v>
      </c>
      <c r="Q519" s="336">
        <f>SUMIF(Sayfa1!L:L,C519,Sayfa1!M:M)</f>
        <v>14</v>
      </c>
      <c r="R519" s="425"/>
      <c r="S519" s="425"/>
      <c r="T519" s="425"/>
      <c r="U519" s="239"/>
    </row>
    <row r="520" spans="1:21" x14ac:dyDescent="0.35">
      <c r="A520" s="31" t="s">
        <v>104</v>
      </c>
      <c r="B520" s="247"/>
      <c r="C520" s="88">
        <v>219405</v>
      </c>
      <c r="D520" s="106" t="s">
        <v>150</v>
      </c>
      <c r="E520" s="37" t="s">
        <v>1249</v>
      </c>
      <c r="F520" s="321">
        <v>0</v>
      </c>
      <c r="G520" s="322">
        <v>0</v>
      </c>
      <c r="H520" s="323">
        <v>4</v>
      </c>
      <c r="I520" s="324">
        <v>4</v>
      </c>
      <c r="J520" s="61">
        <v>8</v>
      </c>
      <c r="K520" s="34">
        <v>0</v>
      </c>
      <c r="L520" s="153">
        <v>561</v>
      </c>
      <c r="M520" s="72"/>
      <c r="N520" s="508"/>
      <c r="O520" s="336">
        <f>SUMIF(beklenen!F:F,C520,beklenen!J:J)</f>
        <v>0</v>
      </c>
      <c r="P520" s="336">
        <f>SUMIF(Sayfa1!I:I,C520,Sayfa1!J:J)</f>
        <v>0</v>
      </c>
      <c r="Q520" s="336">
        <f>SUMIF(Sayfa1!L:L,C520,Sayfa1!M:M)</f>
        <v>10</v>
      </c>
      <c r="R520" s="425"/>
      <c r="S520" s="425"/>
      <c r="T520" s="425"/>
      <c r="U520" s="239"/>
    </row>
    <row r="521" spans="1:21" x14ac:dyDescent="0.35">
      <c r="A521" s="31" t="s">
        <v>104</v>
      </c>
      <c r="B521" s="247"/>
      <c r="C521" s="146">
        <v>518124</v>
      </c>
      <c r="D521" s="529" t="s">
        <v>150</v>
      </c>
      <c r="E521" s="114" t="s">
        <v>1366</v>
      </c>
      <c r="F521" s="321">
        <v>0</v>
      </c>
      <c r="G521" s="322">
        <v>4</v>
      </c>
      <c r="H521" s="323">
        <v>0</v>
      </c>
      <c r="I521" s="324">
        <v>4</v>
      </c>
      <c r="J521" s="61">
        <v>8</v>
      </c>
      <c r="K521" s="34">
        <v>0</v>
      </c>
      <c r="L521" s="153">
        <v>677</v>
      </c>
      <c r="M521" s="72"/>
      <c r="N521" s="508"/>
      <c r="O521" s="336">
        <f>SUMIF(beklenen!F:F,C521,beklenen!J:J)</f>
        <v>0</v>
      </c>
      <c r="P521" s="336">
        <f>SUMIF(Sayfa1!I:I,C521,Sayfa1!J:J)</f>
        <v>8</v>
      </c>
      <c r="Q521" s="336">
        <f>SUMIF(Sayfa1!L:L,C521,Sayfa1!M:M)</f>
        <v>0</v>
      </c>
      <c r="R521" s="425"/>
      <c r="S521" s="425"/>
      <c r="T521" s="425"/>
      <c r="U521" s="239"/>
    </row>
    <row r="522" spans="1:21" x14ac:dyDescent="0.35">
      <c r="A522" s="31" t="s">
        <v>104</v>
      </c>
      <c r="B522" s="247"/>
      <c r="C522" s="146">
        <v>618113</v>
      </c>
      <c r="D522" s="134" t="s">
        <v>150</v>
      </c>
      <c r="E522" s="114" t="s">
        <v>1244</v>
      </c>
      <c r="F522" s="321">
        <v>0</v>
      </c>
      <c r="G522" s="322">
        <v>0</v>
      </c>
      <c r="H522" s="323">
        <v>4</v>
      </c>
      <c r="I522" s="324">
        <v>0</v>
      </c>
      <c r="J522" s="61">
        <v>4</v>
      </c>
      <c r="K522" s="34">
        <v>0</v>
      </c>
      <c r="L522" s="153">
        <v>677</v>
      </c>
      <c r="M522" s="72"/>
      <c r="N522" s="508"/>
      <c r="O522" s="336">
        <f>SUMIF(beklenen!F:F,C522,beklenen!J:J)</f>
        <v>0</v>
      </c>
      <c r="P522" s="336">
        <f>SUMIF(Sayfa1!I:I,C522,Sayfa1!J:J)</f>
        <v>0</v>
      </c>
      <c r="Q522" s="336">
        <f>SUMIF(Sayfa1!L:L,C522,Sayfa1!M:M)</f>
        <v>0</v>
      </c>
      <c r="R522" s="425"/>
      <c r="S522" s="425"/>
      <c r="T522" s="425"/>
      <c r="U522" s="239"/>
    </row>
    <row r="523" spans="1:21" ht="14.15" customHeight="1" x14ac:dyDescent="0.35">
      <c r="A523" s="31" t="s">
        <v>104</v>
      </c>
      <c r="B523" s="247" t="s">
        <v>1266</v>
      </c>
      <c r="C523" s="146">
        <v>315695</v>
      </c>
      <c r="D523" s="106" t="s">
        <v>150</v>
      </c>
      <c r="E523" s="114" t="s">
        <v>1929</v>
      </c>
      <c r="F523" s="321">
        <v>0</v>
      </c>
      <c r="G523" s="322">
        <v>0</v>
      </c>
      <c r="H523" s="323">
        <v>4</v>
      </c>
      <c r="I523" s="324">
        <v>4</v>
      </c>
      <c r="J523" s="61">
        <v>8</v>
      </c>
      <c r="K523" s="34">
        <v>0</v>
      </c>
      <c r="L523" s="153">
        <v>433</v>
      </c>
      <c r="M523" s="72"/>
      <c r="N523" s="508">
        <f>J523-K523</f>
        <v>8</v>
      </c>
      <c r="O523" s="336">
        <f>SUMIF(beklenen!F:F,C523,beklenen!J:J)</f>
        <v>0</v>
      </c>
      <c r="P523" s="336">
        <f>SUMIF(Sayfa1!I:I,C523,Sayfa1!J:J)</f>
        <v>8</v>
      </c>
      <c r="Q523" s="336">
        <f>SUMIF(Sayfa1!L:L,C523,Sayfa1!M:M)</f>
        <v>0</v>
      </c>
      <c r="R523" s="425"/>
      <c r="S523" s="425"/>
      <c r="T523" s="425"/>
      <c r="U523" s="239"/>
    </row>
    <row r="524" spans="1:21" x14ac:dyDescent="0.35">
      <c r="A524" s="31" t="s">
        <v>104</v>
      </c>
      <c r="B524" s="247" t="s">
        <v>430</v>
      </c>
      <c r="C524" s="37">
        <v>212982</v>
      </c>
      <c r="D524" s="529" t="s">
        <v>150</v>
      </c>
      <c r="E524" s="37" t="s">
        <v>411</v>
      </c>
      <c r="F524" s="321">
        <v>0</v>
      </c>
      <c r="G524" s="322">
        <v>4</v>
      </c>
      <c r="H524" s="323">
        <v>4</v>
      </c>
      <c r="I524" s="324">
        <v>0</v>
      </c>
      <c r="J524" s="61">
        <v>8</v>
      </c>
      <c r="K524" s="34">
        <v>0</v>
      </c>
      <c r="L524" s="36">
        <v>655</v>
      </c>
      <c r="M524" s="72"/>
      <c r="N524" s="508">
        <f>J524-K524</f>
        <v>8</v>
      </c>
      <c r="O524" s="336">
        <f>SUMIF(beklenen!F:F,C524,beklenen!J:J)</f>
        <v>0</v>
      </c>
      <c r="P524" s="336">
        <f>SUMIF(Sayfa1!I:I,C524,Sayfa1!J:J)</f>
        <v>8</v>
      </c>
      <c r="Q524" s="336">
        <f>SUMIF(Sayfa1!L:L,C524,Sayfa1!M:M)</f>
        <v>12</v>
      </c>
      <c r="R524" s="425"/>
      <c r="S524" s="425"/>
      <c r="T524" s="425"/>
      <c r="U524" s="239"/>
    </row>
    <row r="525" spans="1:21" x14ac:dyDescent="0.35">
      <c r="A525" s="31" t="s">
        <v>104</v>
      </c>
      <c r="B525" s="247"/>
      <c r="C525" s="245">
        <v>219406</v>
      </c>
      <c r="D525" s="47" t="s">
        <v>151</v>
      </c>
      <c r="E525" s="245" t="s">
        <v>1250</v>
      </c>
      <c r="F525" s="321">
        <v>0</v>
      </c>
      <c r="G525" s="322">
        <v>4</v>
      </c>
      <c r="H525" s="323">
        <v>8</v>
      </c>
      <c r="I525" s="324">
        <v>5</v>
      </c>
      <c r="J525" s="41">
        <v>17</v>
      </c>
      <c r="K525" s="49">
        <v>0</v>
      </c>
      <c r="L525" s="123">
        <v>602</v>
      </c>
      <c r="M525" s="72"/>
      <c r="N525" s="508"/>
      <c r="O525" s="336">
        <f>SUMIF(beklenen!F:F,C525,beklenen!J:J)</f>
        <v>0</v>
      </c>
      <c r="P525" s="336">
        <f>SUMIF(Sayfa1!I:I,C525,Sayfa1!J:J)</f>
        <v>0</v>
      </c>
      <c r="Q525" s="336">
        <f>SUMIF(Sayfa1!L:L,C525,Sayfa1!M:M)</f>
        <v>43</v>
      </c>
      <c r="R525" s="425"/>
      <c r="S525" s="425"/>
      <c r="T525" s="425"/>
      <c r="U525" s="239"/>
    </row>
    <row r="526" spans="1:21" x14ac:dyDescent="0.35">
      <c r="A526" s="31" t="s">
        <v>104</v>
      </c>
      <c r="B526" s="247"/>
      <c r="C526" s="245">
        <v>618117</v>
      </c>
      <c r="D526" s="530" t="s">
        <v>151</v>
      </c>
      <c r="E526" s="245" t="s">
        <v>739</v>
      </c>
      <c r="F526" s="321">
        <v>0</v>
      </c>
      <c r="G526" s="322">
        <v>4</v>
      </c>
      <c r="H526" s="323">
        <v>4</v>
      </c>
      <c r="I526" s="324">
        <v>4</v>
      </c>
      <c r="J526" s="41">
        <v>12</v>
      </c>
      <c r="K526" s="49">
        <v>0</v>
      </c>
      <c r="L526" s="123">
        <v>684</v>
      </c>
      <c r="M526" s="72"/>
      <c r="N526" s="508">
        <f>J526-K526</f>
        <v>12</v>
      </c>
      <c r="O526" s="336">
        <f>SUMIF(beklenen!F:F,C526,beklenen!J:J)</f>
        <v>0</v>
      </c>
      <c r="P526" s="336">
        <f>SUMIF(Sayfa1!I:I,C526,Sayfa1!J:J)</f>
        <v>8</v>
      </c>
      <c r="Q526" s="336">
        <f>SUMIF(Sayfa1!L:L,C526,Sayfa1!M:M)</f>
        <v>0</v>
      </c>
      <c r="R526" s="425"/>
      <c r="S526" s="425"/>
      <c r="T526" s="425"/>
      <c r="U526" s="239"/>
    </row>
    <row r="527" spans="1:21" x14ac:dyDescent="0.35">
      <c r="A527" s="31" t="s">
        <v>104</v>
      </c>
      <c r="B527" s="247" t="s">
        <v>1266</v>
      </c>
      <c r="C527" s="245">
        <v>313511</v>
      </c>
      <c r="D527" s="234" t="s">
        <v>151</v>
      </c>
      <c r="E527" s="245" t="s">
        <v>2258</v>
      </c>
      <c r="F527" s="321">
        <v>0</v>
      </c>
      <c r="G527" s="322">
        <v>0</v>
      </c>
      <c r="H527" s="323">
        <v>0</v>
      </c>
      <c r="I527" s="324">
        <v>3</v>
      </c>
      <c r="J527" s="41">
        <v>3</v>
      </c>
      <c r="K527" s="49">
        <v>0</v>
      </c>
      <c r="L527" s="123">
        <v>416</v>
      </c>
      <c r="M527" s="72"/>
      <c r="N527" s="508">
        <f>J527-K527</f>
        <v>3</v>
      </c>
      <c r="O527" s="336">
        <f>SUMIF(beklenen!F:F,C527,beklenen!J:J)</f>
        <v>0</v>
      </c>
      <c r="P527" s="336">
        <f>SUMIF(Sayfa1!I:I,C527,Sayfa1!J:J)</f>
        <v>0</v>
      </c>
      <c r="Q527" s="336">
        <f>SUMIF(Sayfa1!L:L,C527,Sayfa1!M:M)</f>
        <v>8</v>
      </c>
      <c r="R527" s="425"/>
      <c r="S527" s="425"/>
      <c r="T527" s="425"/>
      <c r="U527" s="239"/>
    </row>
    <row r="528" spans="1:21" x14ac:dyDescent="0.35">
      <c r="A528" s="31" t="s">
        <v>104</v>
      </c>
      <c r="B528" s="247" t="s">
        <v>430</v>
      </c>
      <c r="C528" s="92">
        <v>212981</v>
      </c>
      <c r="D528" s="128" t="s">
        <v>151</v>
      </c>
      <c r="E528" s="82" t="s">
        <v>421</v>
      </c>
      <c r="F528" s="321">
        <v>15</v>
      </c>
      <c r="G528" s="322">
        <v>4</v>
      </c>
      <c r="H528" s="323">
        <v>12</v>
      </c>
      <c r="I528" s="324">
        <v>4</v>
      </c>
      <c r="J528" s="41">
        <v>35</v>
      </c>
      <c r="K528" s="49">
        <v>12</v>
      </c>
      <c r="L528" s="123">
        <v>585</v>
      </c>
      <c r="M528" s="72"/>
      <c r="N528" s="508"/>
      <c r="O528" s="336">
        <f>SUMIF(beklenen!F:F,C528,beklenen!J:J)</f>
        <v>17</v>
      </c>
      <c r="P528" s="336">
        <f>SUMIF(Sayfa1!I:I,C528,Sayfa1!J:J)</f>
        <v>0</v>
      </c>
      <c r="Q528" s="336">
        <f>SUMIF(Sayfa1!L:L,C528,Sayfa1!M:M)</f>
        <v>40</v>
      </c>
      <c r="R528" s="425"/>
      <c r="S528" s="425"/>
      <c r="T528" s="425"/>
      <c r="U528" s="239"/>
    </row>
    <row r="529" spans="1:21" x14ac:dyDescent="0.35">
      <c r="A529" s="31" t="s">
        <v>104</v>
      </c>
      <c r="B529" s="247" t="s">
        <v>1502</v>
      </c>
      <c r="C529" s="92">
        <v>311685</v>
      </c>
      <c r="D529" s="144" t="s">
        <v>151</v>
      </c>
      <c r="E529" s="82" t="s">
        <v>1510</v>
      </c>
      <c r="F529" s="321">
        <v>0</v>
      </c>
      <c r="G529" s="322">
        <v>0</v>
      </c>
      <c r="H529" s="323">
        <v>4</v>
      </c>
      <c r="I529" s="324">
        <v>4</v>
      </c>
      <c r="J529" s="41">
        <v>8</v>
      </c>
      <c r="K529" s="49">
        <v>0</v>
      </c>
      <c r="L529" s="123">
        <v>387</v>
      </c>
      <c r="M529" s="72"/>
      <c r="N529" s="508">
        <f>J529-K529</f>
        <v>8</v>
      </c>
      <c r="O529" s="336">
        <f>SUMIF(beklenen!F:F,C529,beklenen!J:J)</f>
        <v>0</v>
      </c>
      <c r="P529" s="336">
        <f>SUMIF(Sayfa1!I:I,C529,Sayfa1!J:J)</f>
        <v>0</v>
      </c>
      <c r="Q529" s="336">
        <f>SUMIF(Sayfa1!L:L,C529,Sayfa1!M:M)</f>
        <v>32</v>
      </c>
      <c r="R529" s="425"/>
      <c r="S529" s="425"/>
      <c r="T529" s="425"/>
      <c r="U529" s="239"/>
    </row>
    <row r="530" spans="1:21" x14ac:dyDescent="0.35">
      <c r="A530" s="148" t="s">
        <v>104</v>
      </c>
      <c r="B530" s="247" t="s">
        <v>430</v>
      </c>
      <c r="C530" s="149">
        <v>511914</v>
      </c>
      <c r="D530" s="150" t="s">
        <v>559</v>
      </c>
      <c r="E530" s="147" t="s">
        <v>560</v>
      </c>
      <c r="F530" s="321">
        <v>0</v>
      </c>
      <c r="G530" s="322">
        <v>0</v>
      </c>
      <c r="H530" s="323">
        <v>4</v>
      </c>
      <c r="I530" s="324">
        <v>4</v>
      </c>
      <c r="J530" s="61">
        <v>8</v>
      </c>
      <c r="K530" s="34">
        <v>0</v>
      </c>
      <c r="L530" s="153">
        <v>636</v>
      </c>
      <c r="M530" s="72"/>
      <c r="N530" s="508">
        <f>J530-K530</f>
        <v>8</v>
      </c>
      <c r="O530" s="336">
        <f>SUMIF(beklenen!F:F,C530,beklenen!J:J)</f>
        <v>0</v>
      </c>
      <c r="P530" s="336">
        <f>SUMIF(Sayfa1!I:I,C530,Sayfa1!J:J)</f>
        <v>0</v>
      </c>
      <c r="Q530" s="336">
        <f>SUMIF(Sayfa1!L:L,C530,Sayfa1!M:M)</f>
        <v>4</v>
      </c>
      <c r="R530" s="425"/>
      <c r="S530" s="425"/>
      <c r="T530" s="425"/>
      <c r="U530" s="239"/>
    </row>
    <row r="531" spans="1:21" x14ac:dyDescent="0.35">
      <c r="A531" s="148" t="s">
        <v>104</v>
      </c>
      <c r="B531" s="247"/>
      <c r="C531" s="138">
        <v>214507</v>
      </c>
      <c r="D531" s="636" t="s">
        <v>2058</v>
      </c>
      <c r="E531" s="52" t="s">
        <v>2923</v>
      </c>
      <c r="F531" s="321">
        <v>0</v>
      </c>
      <c r="G531" s="322">
        <v>0</v>
      </c>
      <c r="H531" s="323">
        <v>4</v>
      </c>
      <c r="I531" s="324">
        <v>2</v>
      </c>
      <c r="J531" s="41">
        <v>6</v>
      </c>
      <c r="K531" s="28">
        <v>0</v>
      </c>
      <c r="L531" s="470">
        <v>608</v>
      </c>
      <c r="M531" s="72"/>
      <c r="N531" s="508">
        <f>J531-K531</f>
        <v>6</v>
      </c>
      <c r="O531" s="336">
        <f>SUMIF(beklenen!F:F,C531,beklenen!J:J)</f>
        <v>0</v>
      </c>
      <c r="P531" s="336">
        <f>SUMIF(Sayfa1!I:I,C531,Sayfa1!J:J)</f>
        <v>0</v>
      </c>
      <c r="Q531" s="336">
        <f>SUMIF(Sayfa1!L:L,C531,Sayfa1!M:M)</f>
        <v>0</v>
      </c>
      <c r="R531" s="425"/>
      <c r="S531" s="425"/>
      <c r="T531" s="425"/>
      <c r="U531" s="239"/>
    </row>
    <row r="532" spans="1:21" x14ac:dyDescent="0.35">
      <c r="A532" s="148" t="s">
        <v>104</v>
      </c>
      <c r="B532" s="247" t="s">
        <v>430</v>
      </c>
      <c r="C532" s="138">
        <v>214925</v>
      </c>
      <c r="D532" s="637" t="s">
        <v>2058</v>
      </c>
      <c r="E532" s="52" t="s">
        <v>2454</v>
      </c>
      <c r="F532" s="321">
        <v>0</v>
      </c>
      <c r="G532" s="322">
        <v>0</v>
      </c>
      <c r="H532" s="323">
        <v>8</v>
      </c>
      <c r="I532" s="324">
        <v>12</v>
      </c>
      <c r="J532" s="40">
        <v>20</v>
      </c>
      <c r="K532" s="28">
        <v>4</v>
      </c>
      <c r="L532" s="470">
        <v>599</v>
      </c>
      <c r="M532" s="72"/>
      <c r="N532" s="508"/>
      <c r="O532" s="336">
        <f>SUMIF(beklenen!F:F,C532,beklenen!J:J)</f>
        <v>0</v>
      </c>
      <c r="P532" s="336">
        <f>SUMIF(Sayfa1!I:I,C532,Sayfa1!J:J)</f>
        <v>0</v>
      </c>
      <c r="Q532" s="336">
        <f>SUMIF(Sayfa1!L:L,C532,Sayfa1!M:M)</f>
        <v>6</v>
      </c>
      <c r="R532" s="425"/>
      <c r="S532" s="425"/>
      <c r="T532" s="425"/>
      <c r="U532" s="239"/>
    </row>
    <row r="533" spans="1:21" x14ac:dyDescent="0.35">
      <c r="A533" s="31" t="s">
        <v>104</v>
      </c>
      <c r="B533" s="247"/>
      <c r="C533" s="584">
        <v>214506</v>
      </c>
      <c r="D533" s="109" t="s">
        <v>152</v>
      </c>
      <c r="E533" s="584" t="s">
        <v>2076</v>
      </c>
      <c r="F533" s="321">
        <v>11</v>
      </c>
      <c r="G533" s="322">
        <v>4</v>
      </c>
      <c r="H533" s="323">
        <v>10</v>
      </c>
      <c r="I533" s="324">
        <v>8</v>
      </c>
      <c r="J533" s="61">
        <v>33</v>
      </c>
      <c r="K533" s="72">
        <v>0</v>
      </c>
      <c r="L533" s="36">
        <v>535</v>
      </c>
      <c r="M533" s="72"/>
      <c r="N533" s="508">
        <f>J533-K533</f>
        <v>33</v>
      </c>
      <c r="O533" s="336">
        <f>SUMIF(beklenen!F:F,C533,beklenen!J:J)</f>
        <v>4</v>
      </c>
      <c r="P533" s="336">
        <f>SUMIF(Sayfa1!I:I,C533,Sayfa1!J:J)</f>
        <v>0</v>
      </c>
      <c r="Q533" s="336">
        <f>SUMIF(Sayfa1!L:L,C533,Sayfa1!M:M)</f>
        <v>70</v>
      </c>
      <c r="R533" s="425"/>
      <c r="S533" s="425"/>
      <c r="T533" s="425"/>
      <c r="U533" s="239"/>
    </row>
    <row r="534" spans="1:21" x14ac:dyDescent="0.35">
      <c r="A534" s="31" t="s">
        <v>104</v>
      </c>
      <c r="B534" s="247"/>
      <c r="C534" s="584">
        <v>618550</v>
      </c>
      <c r="D534" s="100" t="s">
        <v>152</v>
      </c>
      <c r="E534" s="584" t="s">
        <v>2850</v>
      </c>
      <c r="F534" s="321">
        <v>0</v>
      </c>
      <c r="G534" s="322">
        <v>0</v>
      </c>
      <c r="H534" s="323">
        <v>2</v>
      </c>
      <c r="I534" s="324">
        <v>0</v>
      </c>
      <c r="J534" s="61">
        <v>2</v>
      </c>
      <c r="K534" s="72">
        <v>0</v>
      </c>
      <c r="L534" s="36">
        <v>644</v>
      </c>
      <c r="M534" s="72"/>
      <c r="N534" s="508">
        <f>J534-K534</f>
        <v>2</v>
      </c>
      <c r="O534" s="336">
        <f>SUMIF(beklenen!F:F,C534,beklenen!J:J)</f>
        <v>0</v>
      </c>
      <c r="P534" s="336">
        <f>SUMIF(Sayfa1!I:I,C534,Sayfa1!J:J)</f>
        <v>0</v>
      </c>
      <c r="Q534" s="336">
        <f>SUMIF(Sayfa1!L:L,C534,Sayfa1!M:M)</f>
        <v>0</v>
      </c>
      <c r="R534" s="425"/>
      <c r="S534" s="425"/>
      <c r="T534" s="425"/>
      <c r="U534" s="239"/>
    </row>
    <row r="535" spans="1:21" x14ac:dyDescent="0.35">
      <c r="A535" s="31" t="s">
        <v>104</v>
      </c>
      <c r="B535" s="247"/>
      <c r="C535" s="32">
        <v>618133</v>
      </c>
      <c r="D535" s="100" t="s">
        <v>152</v>
      </c>
      <c r="E535" s="584" t="s">
        <v>408</v>
      </c>
      <c r="F535" s="321">
        <v>4</v>
      </c>
      <c r="G535" s="322">
        <v>4</v>
      </c>
      <c r="H535" s="323">
        <v>13</v>
      </c>
      <c r="I535" s="324">
        <v>4</v>
      </c>
      <c r="J535" s="61">
        <v>25</v>
      </c>
      <c r="K535" s="72">
        <v>0</v>
      </c>
      <c r="L535" s="36">
        <v>646</v>
      </c>
      <c r="M535" s="72"/>
      <c r="N535" s="508">
        <f>J535-K535</f>
        <v>25</v>
      </c>
      <c r="O535" s="336">
        <f>SUMIF(beklenen!F:F,C535,beklenen!J:J)</f>
        <v>0</v>
      </c>
      <c r="P535" s="336">
        <f>SUMIF(Sayfa1!I:I,C535,Sayfa1!J:J)</f>
        <v>5</v>
      </c>
      <c r="Q535" s="336">
        <f>SUMIF(Sayfa1!L:L,C535,Sayfa1!M:M)</f>
        <v>35</v>
      </c>
      <c r="R535" s="425"/>
      <c r="S535" s="425"/>
      <c r="T535" s="425"/>
      <c r="U535" s="239"/>
    </row>
    <row r="536" spans="1:21" x14ac:dyDescent="0.35">
      <c r="A536" s="31" t="s">
        <v>104</v>
      </c>
      <c r="B536" s="247"/>
      <c r="C536" s="584">
        <v>617310</v>
      </c>
      <c r="D536" s="100" t="s">
        <v>152</v>
      </c>
      <c r="E536" s="584" t="s">
        <v>3721</v>
      </c>
      <c r="F536" s="321">
        <v>0</v>
      </c>
      <c r="G536" s="322">
        <v>0</v>
      </c>
      <c r="H536" s="323">
        <v>0</v>
      </c>
      <c r="I536" s="324">
        <v>7</v>
      </c>
      <c r="J536" s="61">
        <v>7</v>
      </c>
      <c r="K536" s="72">
        <v>0</v>
      </c>
      <c r="L536" s="36">
        <v>664</v>
      </c>
      <c r="M536" s="72"/>
      <c r="N536" s="508"/>
      <c r="O536" s="336">
        <f>SUMIF(beklenen!F:F,C536,beklenen!J:J)</f>
        <v>0</v>
      </c>
      <c r="P536" s="336">
        <f>SUMIF(Sayfa1!I:I,C536,Sayfa1!J:J)</f>
        <v>0</v>
      </c>
      <c r="Q536" s="336">
        <f>SUMIF(Sayfa1!L:L,C536,Sayfa1!M:M)</f>
        <v>0</v>
      </c>
      <c r="R536" s="425"/>
      <c r="S536" s="425"/>
      <c r="T536" s="425"/>
      <c r="U536" s="239"/>
    </row>
    <row r="537" spans="1:21" x14ac:dyDescent="0.35">
      <c r="A537" s="31" t="s">
        <v>104</v>
      </c>
      <c r="B537" s="247" t="s">
        <v>1266</v>
      </c>
      <c r="C537" s="584">
        <v>313323</v>
      </c>
      <c r="D537" s="106" t="s">
        <v>152</v>
      </c>
      <c r="E537" s="584" t="s">
        <v>1922</v>
      </c>
      <c r="F537" s="321">
        <v>0</v>
      </c>
      <c r="G537" s="322">
        <v>0</v>
      </c>
      <c r="H537" s="323">
        <v>2</v>
      </c>
      <c r="I537" s="324">
        <v>0</v>
      </c>
      <c r="J537" s="61">
        <v>2</v>
      </c>
      <c r="K537" s="72">
        <v>0</v>
      </c>
      <c r="L537" s="36">
        <v>368</v>
      </c>
      <c r="M537" s="72"/>
      <c r="N537" s="508"/>
      <c r="O537" s="336">
        <f>SUMIF(beklenen!F:F,C537,beklenen!J:J)</f>
        <v>0</v>
      </c>
      <c r="P537" s="336">
        <f>SUMIF(Sayfa1!I:I,C537,Sayfa1!J:J)</f>
        <v>0</v>
      </c>
      <c r="Q537" s="336">
        <f>SUMIF(Sayfa1!L:L,C537,Sayfa1!M:M)</f>
        <v>40</v>
      </c>
      <c r="R537" s="425"/>
      <c r="S537" s="425"/>
      <c r="T537" s="425"/>
      <c r="U537" s="239"/>
    </row>
    <row r="538" spans="1:21" x14ac:dyDescent="0.35">
      <c r="A538" s="31" t="s">
        <v>104</v>
      </c>
      <c r="B538" s="247" t="s">
        <v>430</v>
      </c>
      <c r="C538" s="584">
        <v>212951</v>
      </c>
      <c r="D538" s="104" t="s">
        <v>152</v>
      </c>
      <c r="E538" s="584" t="s">
        <v>420</v>
      </c>
      <c r="F538" s="321">
        <v>0</v>
      </c>
      <c r="G538" s="322">
        <v>0</v>
      </c>
      <c r="H538" s="323">
        <v>30</v>
      </c>
      <c r="I538" s="324">
        <v>10</v>
      </c>
      <c r="J538" s="61">
        <v>40</v>
      </c>
      <c r="K538" s="72">
        <v>12</v>
      </c>
      <c r="L538" s="36">
        <v>510</v>
      </c>
      <c r="M538" s="72"/>
      <c r="N538" s="508"/>
      <c r="O538" s="336">
        <f>SUMIF(beklenen!F:F,C538,beklenen!J:J)</f>
        <v>0</v>
      </c>
      <c r="P538" s="336">
        <f>SUMIF(Sayfa1!I:I,C538,Sayfa1!J:J)</f>
        <v>0</v>
      </c>
      <c r="Q538" s="336">
        <f>SUMIF(Sayfa1!L:L,C538,Sayfa1!M:M)</f>
        <v>112</v>
      </c>
      <c r="R538" s="425"/>
      <c r="S538" s="425"/>
      <c r="T538" s="425"/>
      <c r="U538" s="239"/>
    </row>
    <row r="539" spans="1:21" x14ac:dyDescent="0.35">
      <c r="A539" s="31" t="s">
        <v>104</v>
      </c>
      <c r="B539" s="247" t="s">
        <v>430</v>
      </c>
      <c r="C539" s="584">
        <v>214990</v>
      </c>
      <c r="D539" s="106" t="s">
        <v>152</v>
      </c>
      <c r="E539" s="584" t="s">
        <v>2425</v>
      </c>
      <c r="F539" s="321">
        <v>4</v>
      </c>
      <c r="G539" s="322">
        <v>2</v>
      </c>
      <c r="H539" s="323">
        <v>80</v>
      </c>
      <c r="I539" s="324">
        <v>47</v>
      </c>
      <c r="J539" s="61">
        <v>133</v>
      </c>
      <c r="K539" s="72">
        <v>0</v>
      </c>
      <c r="L539" s="36">
        <v>516</v>
      </c>
      <c r="M539" s="72"/>
      <c r="N539" s="508"/>
      <c r="O539" s="336">
        <f>SUMIF(beklenen!F:F,C539,beklenen!J:J)</f>
        <v>0</v>
      </c>
      <c r="P539" s="336">
        <f>SUMIF(Sayfa1!I:I,C539,Sayfa1!J:J)</f>
        <v>0</v>
      </c>
      <c r="Q539" s="336">
        <f>SUMIF(Sayfa1!L:L,C539,Sayfa1!M:M)</f>
        <v>67</v>
      </c>
      <c r="R539" s="425"/>
      <c r="S539" s="425"/>
      <c r="T539" s="425"/>
      <c r="U539" s="239"/>
    </row>
    <row r="540" spans="1:21" x14ac:dyDescent="0.35">
      <c r="A540" s="31" t="s">
        <v>104</v>
      </c>
      <c r="B540" s="247" t="s">
        <v>430</v>
      </c>
      <c r="C540" s="584">
        <v>612045</v>
      </c>
      <c r="D540" s="106" t="s">
        <v>152</v>
      </c>
      <c r="E540" s="584" t="s">
        <v>1822</v>
      </c>
      <c r="F540" s="321">
        <v>4</v>
      </c>
      <c r="G540" s="322">
        <v>4</v>
      </c>
      <c r="H540" s="323">
        <v>40</v>
      </c>
      <c r="I540" s="324">
        <v>4</v>
      </c>
      <c r="J540" s="61">
        <v>52</v>
      </c>
      <c r="K540" s="72">
        <v>0</v>
      </c>
      <c r="L540" s="153">
        <v>597</v>
      </c>
      <c r="M540" s="72"/>
      <c r="N540" s="508">
        <f>J540-K540</f>
        <v>52</v>
      </c>
      <c r="O540" s="336">
        <f>SUMIF(beklenen!F:F,C540,beklenen!J:J)</f>
        <v>0</v>
      </c>
      <c r="P540" s="336">
        <f>SUMIF(Sayfa1!I:I,C540,Sayfa1!J:J)</f>
        <v>0</v>
      </c>
      <c r="Q540" s="336">
        <f>SUMIF(Sayfa1!L:L,C540,Sayfa1!M:M)</f>
        <v>26</v>
      </c>
      <c r="R540" s="425"/>
      <c r="S540" s="425"/>
      <c r="T540" s="425"/>
      <c r="U540" s="239"/>
    </row>
    <row r="541" spans="1:21" x14ac:dyDescent="0.35">
      <c r="A541" s="31" t="s">
        <v>104</v>
      </c>
      <c r="B541" s="247" t="s">
        <v>430</v>
      </c>
      <c r="C541" s="584">
        <v>612114</v>
      </c>
      <c r="D541" s="106" t="s">
        <v>152</v>
      </c>
      <c r="E541" s="584" t="s">
        <v>529</v>
      </c>
      <c r="F541" s="321">
        <v>4</v>
      </c>
      <c r="G541" s="322">
        <v>4</v>
      </c>
      <c r="H541" s="323">
        <v>20</v>
      </c>
      <c r="I541" s="324">
        <v>12</v>
      </c>
      <c r="J541" s="61">
        <v>40</v>
      </c>
      <c r="K541" s="72">
        <v>0</v>
      </c>
      <c r="L541" s="153">
        <v>597</v>
      </c>
      <c r="M541" s="72"/>
      <c r="N541" s="508"/>
      <c r="O541" s="336">
        <f>SUMIF(beklenen!F:F,C541,beklenen!J:J)</f>
        <v>0</v>
      </c>
      <c r="P541" s="336">
        <f>SUMIF(Sayfa1!I:I,C541,Sayfa1!J:J)</f>
        <v>19</v>
      </c>
      <c r="Q541" s="336">
        <f>SUMIF(Sayfa1!L:L,C541,Sayfa1!M:M)</f>
        <v>10</v>
      </c>
      <c r="R541" s="425"/>
      <c r="S541" s="425"/>
      <c r="T541" s="425"/>
      <c r="U541" s="239"/>
    </row>
    <row r="542" spans="1:21" x14ac:dyDescent="0.35">
      <c r="A542" s="31" t="s">
        <v>104</v>
      </c>
      <c r="B542" s="247" t="s">
        <v>1502</v>
      </c>
      <c r="C542" s="584">
        <v>311679</v>
      </c>
      <c r="D542" s="38" t="s">
        <v>152</v>
      </c>
      <c r="E542" s="584" t="s">
        <v>1519</v>
      </c>
      <c r="F542" s="321">
        <v>6</v>
      </c>
      <c r="G542" s="322">
        <v>4</v>
      </c>
      <c r="H542" s="323">
        <v>20</v>
      </c>
      <c r="I542" s="324">
        <v>16</v>
      </c>
      <c r="J542" s="61">
        <v>46</v>
      </c>
      <c r="K542" s="72">
        <v>0</v>
      </c>
      <c r="L542" s="153">
        <v>368</v>
      </c>
      <c r="M542" s="72"/>
      <c r="N542" s="508">
        <f>J542-K542</f>
        <v>46</v>
      </c>
      <c r="O542" s="336">
        <f>SUMIF(beklenen!F:F,C542,beklenen!J:J)</f>
        <v>0</v>
      </c>
      <c r="P542" s="336">
        <f>SUMIF(Sayfa1!I:I,C542,Sayfa1!J:J)</f>
        <v>0</v>
      </c>
      <c r="Q542" s="336">
        <f>SUMIF(Sayfa1!L:L,C542,Sayfa1!M:M)</f>
        <v>59</v>
      </c>
      <c r="R542" s="425"/>
      <c r="S542" s="425"/>
      <c r="T542" s="425"/>
      <c r="U542" s="239"/>
    </row>
    <row r="543" spans="1:21" x14ac:dyDescent="0.35">
      <c r="A543" s="593" t="s">
        <v>104</v>
      </c>
      <c r="B543" s="590" t="s">
        <v>430</v>
      </c>
      <c r="C543" s="245">
        <v>214944</v>
      </c>
      <c r="D543" s="246" t="s">
        <v>891</v>
      </c>
      <c r="E543" s="245" t="s">
        <v>4599</v>
      </c>
      <c r="F543" s="321">
        <v>0</v>
      </c>
      <c r="G543" s="322">
        <v>0</v>
      </c>
      <c r="H543" s="323">
        <v>0</v>
      </c>
      <c r="I543" s="324">
        <v>4</v>
      </c>
      <c r="J543" s="41">
        <v>4</v>
      </c>
      <c r="K543" s="49">
        <v>0</v>
      </c>
      <c r="L543" s="123">
        <v>535</v>
      </c>
      <c r="M543" s="72"/>
      <c r="N543" s="508"/>
      <c r="O543" s="336">
        <f>SUMIF(beklenen!F:F,C543,beklenen!J:J)</f>
        <v>0</v>
      </c>
      <c r="P543" s="336">
        <f>SUMIF(Sayfa1!I:I,C543,Sayfa1!J:J)</f>
        <v>0</v>
      </c>
      <c r="Q543" s="336">
        <f>SUMIF(Sayfa1!L:L,C543,Sayfa1!M:M)</f>
        <v>0</v>
      </c>
      <c r="R543" s="425"/>
      <c r="S543" s="425"/>
      <c r="T543" s="425"/>
      <c r="U543" s="239"/>
    </row>
    <row r="544" spans="1:21" x14ac:dyDescent="0.35">
      <c r="A544" s="31" t="s">
        <v>104</v>
      </c>
      <c r="B544" s="247"/>
      <c r="C544" s="69">
        <v>218503</v>
      </c>
      <c r="D544" s="533" t="s">
        <v>153</v>
      </c>
      <c r="E544" s="37" t="s">
        <v>450</v>
      </c>
      <c r="F544" s="321">
        <v>4</v>
      </c>
      <c r="G544" s="322">
        <v>0</v>
      </c>
      <c r="H544" s="323">
        <v>4</v>
      </c>
      <c r="I544" s="324">
        <v>0</v>
      </c>
      <c r="J544" s="61">
        <v>8</v>
      </c>
      <c r="K544" s="34">
        <v>0</v>
      </c>
      <c r="L544" s="153">
        <v>718</v>
      </c>
      <c r="M544" s="72"/>
      <c r="N544" s="508">
        <f>J544-K544</f>
        <v>8</v>
      </c>
      <c r="O544" s="336">
        <f>SUMIF(beklenen!F:F,C544,beklenen!J:J)</f>
        <v>0</v>
      </c>
      <c r="P544" s="336">
        <f>SUMIF(Sayfa1!I:I,C544,Sayfa1!J:J)</f>
        <v>8</v>
      </c>
      <c r="Q544" s="336">
        <f>SUMIF(Sayfa1!L:L,C544,Sayfa1!M:M)</f>
        <v>0</v>
      </c>
      <c r="R544" s="425"/>
      <c r="S544" s="425"/>
      <c r="T544" s="425"/>
      <c r="U544" s="239"/>
    </row>
    <row r="545" spans="1:21" x14ac:dyDescent="0.35">
      <c r="A545" s="31" t="s">
        <v>104</v>
      </c>
      <c r="B545" s="247"/>
      <c r="C545" s="69">
        <v>219407</v>
      </c>
      <c r="D545" s="534" t="s">
        <v>153</v>
      </c>
      <c r="E545" s="37" t="s">
        <v>1902</v>
      </c>
      <c r="F545" s="321">
        <v>0</v>
      </c>
      <c r="G545" s="322">
        <v>0</v>
      </c>
      <c r="H545" s="323">
        <v>0</v>
      </c>
      <c r="I545" s="324">
        <v>8</v>
      </c>
      <c r="J545" s="61">
        <v>8</v>
      </c>
      <c r="K545" s="34">
        <v>0</v>
      </c>
      <c r="L545" s="153">
        <v>700</v>
      </c>
      <c r="M545" s="72"/>
      <c r="N545" s="508"/>
      <c r="O545" s="336">
        <f>SUMIF(beklenen!F:F,C545,beklenen!J:J)</f>
        <v>0</v>
      </c>
      <c r="P545" s="336">
        <f>SUMIF(Sayfa1!I:I,C545,Sayfa1!J:J)</f>
        <v>4</v>
      </c>
      <c r="Q545" s="336">
        <f>SUMIF(Sayfa1!L:L,C545,Sayfa1!M:M)</f>
        <v>0</v>
      </c>
      <c r="R545" s="425"/>
      <c r="S545" s="425"/>
      <c r="T545" s="425"/>
      <c r="U545" s="239"/>
    </row>
    <row r="546" spans="1:21" x14ac:dyDescent="0.35">
      <c r="A546" s="31" t="s">
        <v>104</v>
      </c>
      <c r="B546" s="247" t="s">
        <v>1502</v>
      </c>
      <c r="C546" s="69">
        <v>311985</v>
      </c>
      <c r="D546" s="528" t="s">
        <v>153</v>
      </c>
      <c r="E546" s="37" t="s">
        <v>1516</v>
      </c>
      <c r="F546" s="321">
        <v>0</v>
      </c>
      <c r="G546" s="322">
        <v>0</v>
      </c>
      <c r="H546" s="323">
        <v>4</v>
      </c>
      <c r="I546" s="324">
        <v>0</v>
      </c>
      <c r="J546" s="61">
        <v>4</v>
      </c>
      <c r="K546" s="34">
        <v>0</v>
      </c>
      <c r="L546" s="153">
        <v>516</v>
      </c>
      <c r="M546" s="72"/>
      <c r="N546" s="508">
        <f t="shared" ref="N546:N567" si="28">J546-K546</f>
        <v>4</v>
      </c>
      <c r="O546" s="336">
        <f>SUMIF(beklenen!F:F,C546,beklenen!J:J)</f>
        <v>0</v>
      </c>
      <c r="P546" s="336">
        <f>SUMIF(Sayfa1!I:I,C546,Sayfa1!J:J)</f>
        <v>4</v>
      </c>
      <c r="Q546" s="336">
        <f>SUMIF(Sayfa1!L:L,C546,Sayfa1!M:M)</f>
        <v>0</v>
      </c>
      <c r="R546" s="425"/>
      <c r="S546" s="425"/>
      <c r="T546" s="425"/>
      <c r="U546" s="239"/>
    </row>
    <row r="547" spans="1:21" x14ac:dyDescent="0.35">
      <c r="A547" s="31" t="s">
        <v>104</v>
      </c>
      <c r="B547" s="247"/>
      <c r="C547" s="245">
        <v>219400</v>
      </c>
      <c r="D547" s="47" t="s">
        <v>154</v>
      </c>
      <c r="E547" s="245" t="s">
        <v>1249</v>
      </c>
      <c r="F547" s="321">
        <v>34</v>
      </c>
      <c r="G547" s="322">
        <v>4</v>
      </c>
      <c r="H547" s="323">
        <v>19</v>
      </c>
      <c r="I547" s="324">
        <v>4</v>
      </c>
      <c r="J547" s="41">
        <v>61</v>
      </c>
      <c r="K547" s="49">
        <v>0</v>
      </c>
      <c r="L547" s="42">
        <v>497</v>
      </c>
      <c r="M547" s="72"/>
      <c r="N547" s="508">
        <f t="shared" si="28"/>
        <v>61</v>
      </c>
      <c r="O547" s="336">
        <f>SUMIF(beklenen!F:F,C547,beklenen!J:J)</f>
        <v>0</v>
      </c>
      <c r="P547" s="336">
        <f>SUMIF(Sayfa1!I:I,C547,Sayfa1!J:J)</f>
        <v>33</v>
      </c>
      <c r="Q547" s="336">
        <f>SUMIF(Sayfa1!L:L,C547,Sayfa1!M:M)</f>
        <v>124</v>
      </c>
      <c r="R547" s="425"/>
      <c r="S547" s="425"/>
      <c r="T547" s="425"/>
      <c r="U547" s="239"/>
    </row>
    <row r="548" spans="1:21" x14ac:dyDescent="0.35">
      <c r="A548" s="31" t="s">
        <v>104</v>
      </c>
      <c r="B548" s="247"/>
      <c r="C548" s="245">
        <v>214505</v>
      </c>
      <c r="D548" s="246" t="s">
        <v>154</v>
      </c>
      <c r="E548" s="245" t="s">
        <v>1384</v>
      </c>
      <c r="F548" s="321">
        <v>52</v>
      </c>
      <c r="G548" s="322">
        <v>6</v>
      </c>
      <c r="H548" s="323">
        <v>12</v>
      </c>
      <c r="I548" s="324">
        <v>35</v>
      </c>
      <c r="J548" s="41">
        <v>105</v>
      </c>
      <c r="K548" s="49">
        <v>6</v>
      </c>
      <c r="L548" s="42">
        <v>474</v>
      </c>
      <c r="M548" s="72"/>
      <c r="N548" s="508">
        <f t="shared" si="28"/>
        <v>99</v>
      </c>
      <c r="O548" s="336">
        <f>SUMIF(beklenen!F:F,C548,beklenen!J:J)</f>
        <v>0</v>
      </c>
      <c r="P548" s="336">
        <f>SUMIF(Sayfa1!I:I,C548,Sayfa1!J:J)</f>
        <v>0</v>
      </c>
      <c r="Q548" s="336">
        <f>SUMIF(Sayfa1!L:L,C548,Sayfa1!M:M)</f>
        <v>364</v>
      </c>
      <c r="R548" s="425"/>
      <c r="S548" s="425"/>
      <c r="T548" s="425"/>
      <c r="U548" s="239"/>
    </row>
    <row r="549" spans="1:21" x14ac:dyDescent="0.35">
      <c r="A549" s="31" t="s">
        <v>104</v>
      </c>
      <c r="B549" s="247"/>
      <c r="C549" s="245">
        <v>219424</v>
      </c>
      <c r="D549" s="246" t="s">
        <v>154</v>
      </c>
      <c r="E549" s="245" t="s">
        <v>1387</v>
      </c>
      <c r="F549" s="321">
        <v>4</v>
      </c>
      <c r="G549" s="322">
        <v>0</v>
      </c>
      <c r="H549" s="323">
        <v>4</v>
      </c>
      <c r="I549" s="324">
        <v>8</v>
      </c>
      <c r="J549" s="41">
        <v>16</v>
      </c>
      <c r="K549" s="49">
        <v>0</v>
      </c>
      <c r="L549" s="123">
        <v>520</v>
      </c>
      <c r="M549" s="72"/>
      <c r="N549" s="508">
        <f t="shared" si="28"/>
        <v>16</v>
      </c>
      <c r="O549" s="336">
        <f>SUMIF(beklenen!F:F,C549,beklenen!J:J)</f>
        <v>0</v>
      </c>
      <c r="P549" s="336">
        <f>SUMIF(Sayfa1!I:I,C549,Sayfa1!J:J)</f>
        <v>12</v>
      </c>
      <c r="Q549" s="336">
        <f>SUMIF(Sayfa1!L:L,C549,Sayfa1!M:M)</f>
        <v>4</v>
      </c>
      <c r="R549" s="425"/>
      <c r="S549" s="425"/>
      <c r="T549" s="425"/>
      <c r="U549" s="239"/>
    </row>
    <row r="550" spans="1:21" x14ac:dyDescent="0.35">
      <c r="A550" s="31" t="s">
        <v>104</v>
      </c>
      <c r="B550" s="247"/>
      <c r="C550" s="245">
        <v>516246</v>
      </c>
      <c r="D550" s="246" t="s">
        <v>154</v>
      </c>
      <c r="E550" s="245" t="s">
        <v>4584</v>
      </c>
      <c r="F550" s="321">
        <v>0</v>
      </c>
      <c r="G550" s="322">
        <v>0</v>
      </c>
      <c r="H550" s="323">
        <v>0</v>
      </c>
      <c r="I550" s="324">
        <v>4</v>
      </c>
      <c r="J550" s="41">
        <v>4</v>
      </c>
      <c r="K550" s="49">
        <v>0</v>
      </c>
      <c r="L550" s="123">
        <v>736</v>
      </c>
      <c r="M550" s="72"/>
      <c r="N550" s="508">
        <f t="shared" si="28"/>
        <v>4</v>
      </c>
      <c r="O550" s="336">
        <f>SUMIF(beklenen!F:F,C550,beklenen!J:J)</f>
        <v>0</v>
      </c>
      <c r="P550" s="336">
        <f>SUMIF(Sayfa1!I:I,C550,Sayfa1!J:J)</f>
        <v>0</v>
      </c>
      <c r="Q550" s="336">
        <f>SUMIF(Sayfa1!L:L,C550,Sayfa1!M:M)</f>
        <v>0</v>
      </c>
      <c r="R550" s="425"/>
      <c r="S550" s="425"/>
      <c r="T550" s="425"/>
      <c r="U550" s="239"/>
    </row>
    <row r="551" spans="1:21" x14ac:dyDescent="0.35">
      <c r="A551" s="31" t="s">
        <v>104</v>
      </c>
      <c r="B551" s="247"/>
      <c r="C551" s="245">
        <v>618111</v>
      </c>
      <c r="D551" s="246" t="s">
        <v>154</v>
      </c>
      <c r="E551" s="48" t="s">
        <v>149</v>
      </c>
      <c r="F551" s="321">
        <v>0</v>
      </c>
      <c r="G551" s="322">
        <v>0</v>
      </c>
      <c r="H551" s="323">
        <v>0</v>
      </c>
      <c r="I551" s="324">
        <v>9</v>
      </c>
      <c r="J551" s="41">
        <v>9</v>
      </c>
      <c r="K551" s="49">
        <v>0</v>
      </c>
      <c r="L551" s="123">
        <v>542</v>
      </c>
      <c r="M551" s="72"/>
      <c r="N551" s="508">
        <f t="shared" si="28"/>
        <v>9</v>
      </c>
      <c r="O551" s="336">
        <f>SUMIF(beklenen!F:F,C551,beklenen!J:J)</f>
        <v>0</v>
      </c>
      <c r="P551" s="336">
        <f>SUMIF(Sayfa1!I:I,C551,Sayfa1!J:J)</f>
        <v>0</v>
      </c>
      <c r="Q551" s="336">
        <f>SUMIF(Sayfa1!L:L,C551,Sayfa1!M:M)</f>
        <v>199</v>
      </c>
      <c r="R551" s="425"/>
      <c r="S551" s="425"/>
      <c r="T551" s="425"/>
      <c r="U551" s="239"/>
    </row>
    <row r="552" spans="1:21" x14ac:dyDescent="0.35">
      <c r="A552" s="31" t="s">
        <v>104</v>
      </c>
      <c r="B552" s="247"/>
      <c r="C552" s="245">
        <v>617900</v>
      </c>
      <c r="D552" s="246" t="s">
        <v>154</v>
      </c>
      <c r="E552" s="245" t="s">
        <v>1244</v>
      </c>
      <c r="F552" s="321">
        <v>4</v>
      </c>
      <c r="G552" s="322">
        <v>4</v>
      </c>
      <c r="H552" s="323">
        <v>12</v>
      </c>
      <c r="I552" s="324">
        <v>7</v>
      </c>
      <c r="J552" s="41">
        <v>27</v>
      </c>
      <c r="K552" s="49">
        <v>0</v>
      </c>
      <c r="L552" s="123">
        <v>542</v>
      </c>
      <c r="M552" s="72"/>
      <c r="N552" s="508">
        <f t="shared" si="28"/>
        <v>27</v>
      </c>
      <c r="O552" s="336">
        <f>SUMIF(beklenen!F:F,C552,beklenen!J:J)</f>
        <v>0</v>
      </c>
      <c r="P552" s="336">
        <f>SUMIF(Sayfa1!I:I,C552,Sayfa1!J:J)</f>
        <v>27</v>
      </c>
      <c r="Q552" s="336">
        <f>SUMIF(Sayfa1!L:L,C552,Sayfa1!M:M)</f>
        <v>33</v>
      </c>
      <c r="R552" s="425"/>
      <c r="S552" s="425"/>
      <c r="T552" s="425"/>
      <c r="U552" s="239"/>
    </row>
    <row r="553" spans="1:21" x14ac:dyDescent="0.35">
      <c r="A553" s="31" t="s">
        <v>104</v>
      </c>
      <c r="B553" s="247"/>
      <c r="C553" s="245">
        <v>611030</v>
      </c>
      <c r="D553" s="246" t="s">
        <v>154</v>
      </c>
      <c r="E553" s="245" t="s">
        <v>3704</v>
      </c>
      <c r="F553" s="321">
        <v>0</v>
      </c>
      <c r="G553" s="322">
        <v>0</v>
      </c>
      <c r="H553" s="323">
        <v>0</v>
      </c>
      <c r="I553" s="324">
        <v>0</v>
      </c>
      <c r="J553" s="41">
        <v>0</v>
      </c>
      <c r="K553" s="49">
        <v>0</v>
      </c>
      <c r="L553" s="123">
        <v>557</v>
      </c>
      <c r="M553" s="72"/>
      <c r="N553" s="508"/>
      <c r="O553" s="336">
        <f>SUMIF(beklenen!F:F,C553,beklenen!J:J)</f>
        <v>0</v>
      </c>
      <c r="P553" s="336">
        <f>SUMIF(Sayfa1!I:I,C553,Sayfa1!J:J)</f>
        <v>0</v>
      </c>
      <c r="Q553" s="336">
        <f>SUMIF(Sayfa1!L:L,C553,Sayfa1!M:M)</f>
        <v>0</v>
      </c>
      <c r="R553" s="425"/>
      <c r="S553" s="425"/>
      <c r="T553" s="425"/>
      <c r="U553" s="239"/>
    </row>
    <row r="554" spans="1:21" x14ac:dyDescent="0.35">
      <c r="A554" s="31" t="s">
        <v>104</v>
      </c>
      <c r="B554" s="247"/>
      <c r="C554" s="245">
        <v>519042</v>
      </c>
      <c r="D554" s="246" t="s">
        <v>154</v>
      </c>
      <c r="E554" s="245" t="s">
        <v>3708</v>
      </c>
      <c r="F554" s="321">
        <v>0</v>
      </c>
      <c r="G554" s="322">
        <v>0</v>
      </c>
      <c r="H554" s="323">
        <v>0</v>
      </c>
      <c r="I554" s="324">
        <v>4</v>
      </c>
      <c r="J554" s="41">
        <v>4</v>
      </c>
      <c r="K554" s="49">
        <v>0</v>
      </c>
      <c r="L554" s="123">
        <v>557</v>
      </c>
      <c r="M554" s="72"/>
      <c r="N554" s="508">
        <f t="shared" si="28"/>
        <v>4</v>
      </c>
      <c r="O554" s="336">
        <f>SUMIF(beklenen!F:F,C554,beklenen!J:J)</f>
        <v>0</v>
      </c>
      <c r="P554" s="336">
        <f>SUMIF(Sayfa1!I:I,C554,Sayfa1!J:J)</f>
        <v>0</v>
      </c>
      <c r="Q554" s="336">
        <f>SUMIF(Sayfa1!L:L,C554,Sayfa1!M:M)</f>
        <v>0</v>
      </c>
      <c r="R554" s="425"/>
      <c r="S554" s="425"/>
      <c r="T554" s="425"/>
      <c r="U554" s="239"/>
    </row>
    <row r="555" spans="1:21" x14ac:dyDescent="0.35">
      <c r="A555" s="31" t="s">
        <v>104</v>
      </c>
      <c r="B555" s="247"/>
      <c r="C555" s="39">
        <v>619342</v>
      </c>
      <c r="D555" s="246" t="s">
        <v>154</v>
      </c>
      <c r="E555" s="245" t="s">
        <v>2039</v>
      </c>
      <c r="F555" s="321">
        <v>0</v>
      </c>
      <c r="G555" s="322">
        <v>0</v>
      </c>
      <c r="H555" s="323">
        <v>0</v>
      </c>
      <c r="I555" s="324">
        <v>0</v>
      </c>
      <c r="J555" s="41">
        <v>0</v>
      </c>
      <c r="K555" s="49">
        <v>0</v>
      </c>
      <c r="L555" s="123">
        <v>636</v>
      </c>
      <c r="M555" s="72"/>
      <c r="N555" s="508">
        <f t="shared" si="28"/>
        <v>0</v>
      </c>
      <c r="O555" s="336">
        <f>SUMIF(beklenen!F:F,C555,beklenen!J:J)</f>
        <v>0</v>
      </c>
      <c r="P555" s="336">
        <f>SUMIF(Sayfa1!I:I,C555,Sayfa1!J:J)</f>
        <v>0</v>
      </c>
      <c r="Q555" s="336">
        <f>SUMIF(Sayfa1!L:L,C555,Sayfa1!M:M)</f>
        <v>0</v>
      </c>
      <c r="R555" s="425"/>
      <c r="S555" s="425"/>
      <c r="T555" s="425"/>
      <c r="U555" s="239"/>
    </row>
    <row r="556" spans="1:21" x14ac:dyDescent="0.35">
      <c r="A556" s="31" t="s">
        <v>104</v>
      </c>
      <c r="B556" s="247" t="s">
        <v>1266</v>
      </c>
      <c r="C556" s="39" t="s">
        <v>2041</v>
      </c>
      <c r="D556" s="246" t="s">
        <v>154</v>
      </c>
      <c r="E556" s="245" t="s">
        <v>1929</v>
      </c>
      <c r="F556" s="321">
        <v>0</v>
      </c>
      <c r="G556" s="322">
        <v>0</v>
      </c>
      <c r="H556" s="323">
        <v>4</v>
      </c>
      <c r="I556" s="324">
        <v>2</v>
      </c>
      <c r="J556" s="41">
        <v>6</v>
      </c>
      <c r="K556" s="49">
        <v>0</v>
      </c>
      <c r="L556" s="123">
        <v>315</v>
      </c>
      <c r="M556" s="72"/>
      <c r="N556" s="508">
        <f t="shared" si="28"/>
        <v>6</v>
      </c>
      <c r="O556" s="336">
        <f>SUMIF(beklenen!F:F,C556,beklenen!J:J)</f>
        <v>0</v>
      </c>
      <c r="P556" s="336">
        <f>SUMIF(Sayfa1!I:I,C556,Sayfa1!J:J)</f>
        <v>0</v>
      </c>
      <c r="Q556" s="336">
        <f>SUMIF(Sayfa1!L:L,C556,Sayfa1!M:M)</f>
        <v>19</v>
      </c>
      <c r="R556" s="425"/>
      <c r="S556" s="425"/>
      <c r="T556" s="425"/>
      <c r="U556" s="239"/>
    </row>
    <row r="557" spans="1:21" x14ac:dyDescent="0.35">
      <c r="A557" s="31" t="s">
        <v>104</v>
      </c>
      <c r="B557" s="247" t="s">
        <v>4571</v>
      </c>
      <c r="C557" s="245">
        <v>516241</v>
      </c>
      <c r="D557" s="43" t="s">
        <v>154</v>
      </c>
      <c r="E557" s="245" t="s">
        <v>3709</v>
      </c>
      <c r="F557" s="321">
        <v>0</v>
      </c>
      <c r="G557" s="322">
        <v>0</v>
      </c>
      <c r="H557" s="323">
        <v>0</v>
      </c>
      <c r="I557" s="324">
        <v>0</v>
      </c>
      <c r="J557" s="41">
        <v>0</v>
      </c>
      <c r="K557" s="49">
        <v>0</v>
      </c>
      <c r="L557" s="123">
        <v>590</v>
      </c>
      <c r="M557" s="72"/>
      <c r="N557" s="508">
        <f>J557-K557</f>
        <v>0</v>
      </c>
      <c r="O557" s="336">
        <f>SUMIF(beklenen!F:F,C557,beklenen!J:J)</f>
        <v>0</v>
      </c>
      <c r="P557" s="336">
        <f>SUMIF(Sayfa1!I:I,C557,Sayfa1!J:J)</f>
        <v>0</v>
      </c>
      <c r="Q557" s="336">
        <f>SUMIF(Sayfa1!L:L,C557,Sayfa1!M:M)</f>
        <v>0</v>
      </c>
      <c r="R557" s="425"/>
      <c r="S557" s="425"/>
      <c r="T557" s="425"/>
      <c r="U557" s="239"/>
    </row>
    <row r="558" spans="1:21" x14ac:dyDescent="0.35">
      <c r="A558" s="31" t="s">
        <v>104</v>
      </c>
      <c r="B558" s="247" t="s">
        <v>430</v>
      </c>
      <c r="C558" s="39">
        <v>214992</v>
      </c>
      <c r="D558" s="246" t="s">
        <v>154</v>
      </c>
      <c r="E558" s="245" t="s">
        <v>2412</v>
      </c>
      <c r="F558" s="321">
        <v>94</v>
      </c>
      <c r="G558" s="322">
        <v>8</v>
      </c>
      <c r="H558" s="323">
        <v>254</v>
      </c>
      <c r="I558" s="324">
        <v>162</v>
      </c>
      <c r="J558" s="41">
        <v>518</v>
      </c>
      <c r="K558" s="49">
        <v>6</v>
      </c>
      <c r="L558" s="123">
        <v>466</v>
      </c>
      <c r="M558" s="72"/>
      <c r="N558" s="508"/>
      <c r="O558" s="336">
        <f>SUMIF(beklenen!F:F,C558,beklenen!J:J)</f>
        <v>0</v>
      </c>
      <c r="P558" s="336">
        <f>SUMIF(Sayfa1!I:I,C558,Sayfa1!J:J)</f>
        <v>0</v>
      </c>
      <c r="Q558" s="336">
        <f>SUMIF(Sayfa1!L:L,C558,Sayfa1!M:M)</f>
        <v>206</v>
      </c>
      <c r="R558" s="425"/>
      <c r="S558" s="425"/>
      <c r="T558" s="425"/>
      <c r="U558" s="239"/>
    </row>
    <row r="559" spans="1:21" x14ac:dyDescent="0.35">
      <c r="A559" s="31" t="s">
        <v>104</v>
      </c>
      <c r="B559" s="247" t="s">
        <v>430</v>
      </c>
      <c r="C559" s="39">
        <v>212903</v>
      </c>
      <c r="D559" s="62" t="s">
        <v>154</v>
      </c>
      <c r="E559" s="48" t="s">
        <v>426</v>
      </c>
      <c r="F559" s="321">
        <v>0</v>
      </c>
      <c r="G559" s="322">
        <v>0</v>
      </c>
      <c r="H559" s="323">
        <v>2</v>
      </c>
      <c r="I559" s="324">
        <v>0</v>
      </c>
      <c r="J559" s="41">
        <v>2</v>
      </c>
      <c r="K559" s="49">
        <v>0</v>
      </c>
      <c r="L559" s="123">
        <v>504</v>
      </c>
      <c r="M559" s="72"/>
      <c r="N559" s="508"/>
      <c r="O559" s="336">
        <f>SUMIF(beklenen!F:F,C559,beklenen!J:J)</f>
        <v>0</v>
      </c>
      <c r="P559" s="336">
        <f>SUMIF(Sayfa1!I:I,C559,Sayfa1!J:J)</f>
        <v>0</v>
      </c>
      <c r="Q559" s="336">
        <f>SUMIF(Sayfa1!L:L,C559,Sayfa1!M:M)</f>
        <v>4</v>
      </c>
      <c r="R559" s="425"/>
      <c r="S559" s="425"/>
      <c r="T559" s="425"/>
      <c r="U559" s="239"/>
    </row>
    <row r="560" spans="1:21" x14ac:dyDescent="0.35">
      <c r="A560" s="31" t="s">
        <v>104</v>
      </c>
      <c r="B560" s="247" t="s">
        <v>430</v>
      </c>
      <c r="C560" s="39">
        <v>214904</v>
      </c>
      <c r="D560" s="62" t="s">
        <v>154</v>
      </c>
      <c r="E560" s="245" t="s">
        <v>2424</v>
      </c>
      <c r="F560" s="321">
        <v>0</v>
      </c>
      <c r="G560" s="322">
        <v>0</v>
      </c>
      <c r="H560" s="323">
        <v>20</v>
      </c>
      <c r="I560" s="324">
        <v>0</v>
      </c>
      <c r="J560" s="41">
        <v>20</v>
      </c>
      <c r="K560" s="49">
        <v>0</v>
      </c>
      <c r="L560" s="123">
        <v>504</v>
      </c>
      <c r="M560" s="72"/>
      <c r="N560" s="508">
        <f t="shared" si="28"/>
        <v>20</v>
      </c>
      <c r="O560" s="336">
        <f>SUMIF(beklenen!F:F,C560,beklenen!J:J)</f>
        <v>0</v>
      </c>
      <c r="P560" s="336">
        <f>SUMIF(Sayfa1!I:I,C560,Sayfa1!J:J)</f>
        <v>0</v>
      </c>
      <c r="Q560" s="336">
        <f>SUMIF(Sayfa1!L:L,C560,Sayfa1!M:M)</f>
        <v>0</v>
      </c>
      <c r="R560" s="425"/>
      <c r="S560" s="425"/>
      <c r="T560" s="425"/>
      <c r="U560" s="239"/>
    </row>
    <row r="561" spans="1:21" x14ac:dyDescent="0.35">
      <c r="A561" s="31" t="s">
        <v>104</v>
      </c>
      <c r="B561" s="247" t="s">
        <v>430</v>
      </c>
      <c r="C561" s="39">
        <v>612106</v>
      </c>
      <c r="D561" s="246" t="s">
        <v>154</v>
      </c>
      <c r="E561" s="48" t="s">
        <v>828</v>
      </c>
      <c r="F561" s="321">
        <v>27</v>
      </c>
      <c r="G561" s="322">
        <v>8</v>
      </c>
      <c r="H561" s="323">
        <v>41</v>
      </c>
      <c r="I561" s="324">
        <v>8</v>
      </c>
      <c r="J561" s="41">
        <v>84</v>
      </c>
      <c r="K561" s="49">
        <v>4</v>
      </c>
      <c r="L561" s="42">
        <v>530</v>
      </c>
      <c r="M561" s="72"/>
      <c r="N561" s="508">
        <f t="shared" si="28"/>
        <v>80</v>
      </c>
      <c r="O561" s="336">
        <f>SUMIF(beklenen!F:F,C561,beklenen!J:J)</f>
        <v>0</v>
      </c>
      <c r="P561" s="336">
        <f>SUMIF(Sayfa1!I:I,C561,Sayfa1!J:J)</f>
        <v>0</v>
      </c>
      <c r="Q561" s="336">
        <f>SUMIF(Sayfa1!L:L,C561,Sayfa1!M:M)</f>
        <v>70</v>
      </c>
      <c r="R561" s="425"/>
      <c r="S561" s="425"/>
      <c r="T561" s="425"/>
      <c r="U561" s="239"/>
    </row>
    <row r="562" spans="1:21" x14ac:dyDescent="0.35">
      <c r="A562" s="31" t="s">
        <v>104</v>
      </c>
      <c r="B562" s="247" t="s">
        <v>430</v>
      </c>
      <c r="C562" s="39">
        <v>612040</v>
      </c>
      <c r="D562" s="246" t="s">
        <v>154</v>
      </c>
      <c r="E562" s="48" t="s">
        <v>2373</v>
      </c>
      <c r="F562" s="321">
        <v>0</v>
      </c>
      <c r="G562" s="322">
        <v>0</v>
      </c>
      <c r="H562" s="323">
        <v>8</v>
      </c>
      <c r="I562" s="324">
        <v>8</v>
      </c>
      <c r="J562" s="41">
        <v>16</v>
      </c>
      <c r="K562" s="49">
        <v>0</v>
      </c>
      <c r="L562" s="42">
        <v>530</v>
      </c>
      <c r="M562" s="72"/>
      <c r="N562" s="508">
        <f t="shared" si="28"/>
        <v>16</v>
      </c>
      <c r="O562" s="336">
        <f>SUMIF(beklenen!F:F,C562,beklenen!J:J)</f>
        <v>0</v>
      </c>
      <c r="P562" s="336">
        <f>SUMIF(Sayfa1!I:I,C562,Sayfa1!J:J)</f>
        <v>0</v>
      </c>
      <c r="Q562" s="336">
        <f>SUMIF(Sayfa1!L:L,C562,Sayfa1!M:M)</f>
        <v>68</v>
      </c>
      <c r="R562" s="425"/>
      <c r="S562" s="425"/>
      <c r="T562" s="425"/>
      <c r="U562" s="239"/>
    </row>
    <row r="563" spans="1:21" x14ac:dyDescent="0.35">
      <c r="A563" s="31" t="s">
        <v>104</v>
      </c>
      <c r="B563" s="247" t="s">
        <v>430</v>
      </c>
      <c r="C563" s="39">
        <v>612600</v>
      </c>
      <c r="D563" s="246" t="s">
        <v>154</v>
      </c>
      <c r="E563" s="245" t="s">
        <v>4477</v>
      </c>
      <c r="F563" s="321">
        <v>0</v>
      </c>
      <c r="G563" s="322">
        <v>0</v>
      </c>
      <c r="H563" s="323">
        <v>12</v>
      </c>
      <c r="I563" s="324">
        <v>20</v>
      </c>
      <c r="J563" s="41">
        <v>32</v>
      </c>
      <c r="K563" s="49">
        <v>0</v>
      </c>
      <c r="L563" s="42">
        <v>530</v>
      </c>
      <c r="M563" s="72"/>
      <c r="N563" s="508"/>
      <c r="O563" s="336">
        <f>SUMIF(beklenen!F:F,C563,beklenen!J:J)</f>
        <v>0</v>
      </c>
      <c r="P563" s="336">
        <f>SUMIF(Sayfa1!I:I,C563,Sayfa1!J:J)</f>
        <v>0</v>
      </c>
      <c r="Q563" s="336">
        <f>SUMIF(Sayfa1!L:L,C563,Sayfa1!M:M)</f>
        <v>0</v>
      </c>
      <c r="R563" s="425"/>
      <c r="S563" s="425"/>
      <c r="T563" s="425"/>
      <c r="U563" s="239"/>
    </row>
    <row r="564" spans="1:21" x14ac:dyDescent="0.35">
      <c r="A564" s="31" t="s">
        <v>104</v>
      </c>
      <c r="B564" s="247" t="s">
        <v>430</v>
      </c>
      <c r="C564" s="245">
        <v>511032</v>
      </c>
      <c r="D564" s="530" t="s">
        <v>154</v>
      </c>
      <c r="E564" s="245" t="s">
        <v>1764</v>
      </c>
      <c r="F564" s="321">
        <v>14</v>
      </c>
      <c r="G564" s="322">
        <v>0</v>
      </c>
      <c r="H564" s="323">
        <v>8</v>
      </c>
      <c r="I564" s="324">
        <v>4</v>
      </c>
      <c r="J564" s="41">
        <v>26</v>
      </c>
      <c r="K564" s="49">
        <v>0</v>
      </c>
      <c r="L564" s="42">
        <v>657</v>
      </c>
      <c r="M564" s="72"/>
      <c r="N564" s="508">
        <f t="shared" si="28"/>
        <v>26</v>
      </c>
      <c r="O564" s="336">
        <f>SUMIF(beklenen!F:F,C564,beklenen!J:J)</f>
        <v>0</v>
      </c>
      <c r="P564" s="336">
        <f>SUMIF(Sayfa1!I:I,C564,Sayfa1!J:J)</f>
        <v>2</v>
      </c>
      <c r="Q564" s="336">
        <f>SUMIF(Sayfa1!L:L,C564,Sayfa1!M:M)</f>
        <v>4</v>
      </c>
      <c r="R564" s="425"/>
      <c r="S564" s="425"/>
      <c r="T564" s="425"/>
      <c r="U564" s="239"/>
    </row>
    <row r="565" spans="1:21" x14ac:dyDescent="0.35">
      <c r="A565" s="31" t="s">
        <v>104</v>
      </c>
      <c r="B565" s="247" t="s">
        <v>1502</v>
      </c>
      <c r="C565" s="245" t="s">
        <v>1529</v>
      </c>
      <c r="D565" s="59" t="s">
        <v>154</v>
      </c>
      <c r="E565" s="245" t="s">
        <v>1512</v>
      </c>
      <c r="F565" s="321">
        <v>52</v>
      </c>
      <c r="G565" s="322">
        <v>8</v>
      </c>
      <c r="H565" s="323">
        <v>34</v>
      </c>
      <c r="I565" s="324">
        <v>36</v>
      </c>
      <c r="J565" s="41">
        <v>130</v>
      </c>
      <c r="K565" s="49">
        <v>0</v>
      </c>
      <c r="L565" s="42">
        <v>315</v>
      </c>
      <c r="M565" s="72"/>
      <c r="N565" s="508">
        <f t="shared" si="28"/>
        <v>130</v>
      </c>
      <c r="O565" s="336">
        <f>SUMIF(beklenen!F:F,C565,beklenen!J:J)</f>
        <v>0</v>
      </c>
      <c r="P565" s="336">
        <f>SUMIF(Sayfa1!I:I,C565,Sayfa1!J:J)</f>
        <v>0</v>
      </c>
      <c r="Q565" s="336">
        <f>SUMIF(Sayfa1!L:L,C565,Sayfa1!M:M)</f>
        <v>189</v>
      </c>
      <c r="R565" s="425"/>
      <c r="S565" s="425"/>
      <c r="T565" s="425"/>
      <c r="U565" s="239"/>
    </row>
    <row r="566" spans="1:21" x14ac:dyDescent="0.35">
      <c r="A566" s="31" t="s">
        <v>104</v>
      </c>
      <c r="B566" s="247"/>
      <c r="C566" s="66">
        <v>219408</v>
      </c>
      <c r="D566" s="458" t="s">
        <v>157</v>
      </c>
      <c r="E566" s="37" t="s">
        <v>1251</v>
      </c>
      <c r="F566" s="321">
        <v>4</v>
      </c>
      <c r="G566" s="322">
        <v>4</v>
      </c>
      <c r="H566" s="323">
        <v>16</v>
      </c>
      <c r="I566" s="324">
        <v>4</v>
      </c>
      <c r="J566" s="61">
        <v>28</v>
      </c>
      <c r="K566" s="34">
        <v>0</v>
      </c>
      <c r="L566" s="36">
        <v>617</v>
      </c>
      <c r="M566" s="72"/>
      <c r="N566" s="508">
        <f t="shared" si="28"/>
        <v>28</v>
      </c>
      <c r="O566" s="336">
        <f>SUMIF(beklenen!F:F,C566,beklenen!J:J)</f>
        <v>0</v>
      </c>
      <c r="P566" s="336">
        <f>SUMIF(Sayfa1!I:I,C566,Sayfa1!J:J)</f>
        <v>13</v>
      </c>
      <c r="Q566" s="336">
        <f>SUMIF(Sayfa1!L:L,C566,Sayfa1!M:M)</f>
        <v>36</v>
      </c>
      <c r="R566" s="425"/>
      <c r="S566" s="425"/>
      <c r="T566" s="425"/>
      <c r="U566" s="239"/>
    </row>
    <row r="567" spans="1:21" x14ac:dyDescent="0.35">
      <c r="A567" s="31" t="s">
        <v>104</v>
      </c>
      <c r="B567" s="247"/>
      <c r="C567" s="66">
        <v>618625</v>
      </c>
      <c r="D567" s="588" t="s">
        <v>157</v>
      </c>
      <c r="E567" s="37" t="s">
        <v>3256</v>
      </c>
      <c r="F567" s="321">
        <v>0</v>
      </c>
      <c r="G567" s="322">
        <v>0</v>
      </c>
      <c r="H567" s="323">
        <v>1</v>
      </c>
      <c r="I567" s="324">
        <v>0</v>
      </c>
      <c r="J567" s="61">
        <v>1</v>
      </c>
      <c r="K567" s="34">
        <v>0</v>
      </c>
      <c r="L567" s="36">
        <v>685</v>
      </c>
      <c r="M567" s="72"/>
      <c r="N567" s="508">
        <f t="shared" si="28"/>
        <v>1</v>
      </c>
      <c r="O567" s="336">
        <f>SUMIF(beklenen!F:F,C567,beklenen!J:J)</f>
        <v>0</v>
      </c>
      <c r="P567" s="336">
        <f>SUMIF(Sayfa1!I:I,C567,Sayfa1!J:J)</f>
        <v>1</v>
      </c>
      <c r="Q567" s="336">
        <f>SUMIF(Sayfa1!L:L,C567,Sayfa1!M:M)</f>
        <v>0</v>
      </c>
      <c r="R567" s="425"/>
      <c r="S567" s="425"/>
      <c r="T567" s="425"/>
      <c r="U567" s="239"/>
    </row>
    <row r="568" spans="1:21" x14ac:dyDescent="0.35">
      <c r="A568" s="31" t="s">
        <v>104</v>
      </c>
      <c r="B568" s="247"/>
      <c r="C568" s="66">
        <v>618154</v>
      </c>
      <c r="D568" s="420" t="s">
        <v>157</v>
      </c>
      <c r="E568" s="37" t="s">
        <v>158</v>
      </c>
      <c r="F568" s="321">
        <v>0</v>
      </c>
      <c r="G568" s="322">
        <v>0</v>
      </c>
      <c r="H568" s="323">
        <v>0</v>
      </c>
      <c r="I568" s="324">
        <v>0</v>
      </c>
      <c r="J568" s="61">
        <v>0</v>
      </c>
      <c r="K568" s="34">
        <v>0</v>
      </c>
      <c r="L568" s="153">
        <v>709</v>
      </c>
      <c r="M568" s="72"/>
      <c r="N568" s="508"/>
      <c r="O568" s="336">
        <f>SUMIF(beklenen!F:F,C568,beklenen!J:J)</f>
        <v>0</v>
      </c>
      <c r="P568" s="336">
        <f>SUMIF(Sayfa1!I:I,C568,Sayfa1!J:J)</f>
        <v>0</v>
      </c>
      <c r="Q568" s="336">
        <f>SUMIF(Sayfa1!L:L,C568,Sayfa1!M:M)</f>
        <v>29</v>
      </c>
      <c r="R568" s="425"/>
      <c r="S568" s="425"/>
      <c r="T568" s="425"/>
      <c r="U568" s="239"/>
    </row>
    <row r="569" spans="1:21" x14ac:dyDescent="0.35">
      <c r="A569" s="31" t="s">
        <v>104</v>
      </c>
      <c r="B569" s="247"/>
      <c r="C569" s="66">
        <v>516000</v>
      </c>
      <c r="D569" s="588" t="s">
        <v>157</v>
      </c>
      <c r="E569" s="37" t="s">
        <v>3705</v>
      </c>
      <c r="F569" s="321">
        <v>0</v>
      </c>
      <c r="G569" s="322">
        <v>0</v>
      </c>
      <c r="H569" s="323">
        <v>0</v>
      </c>
      <c r="I569" s="324">
        <v>0</v>
      </c>
      <c r="J569" s="61">
        <v>0</v>
      </c>
      <c r="K569" s="34">
        <v>0</v>
      </c>
      <c r="L569" s="153">
        <v>729</v>
      </c>
      <c r="M569" s="72"/>
      <c r="N569" s="508">
        <f t="shared" ref="N569:N578" si="29">J569-K569</f>
        <v>0</v>
      </c>
      <c r="O569" s="336">
        <f>SUMIF(beklenen!F:F,C569,beklenen!J:J)</f>
        <v>0</v>
      </c>
      <c r="P569" s="336">
        <f>SUMIF(Sayfa1!I:I,C569,Sayfa1!J:J)</f>
        <v>0</v>
      </c>
      <c r="Q569" s="336">
        <f>SUMIF(Sayfa1!L:L,C569,Sayfa1!M:M)</f>
        <v>0</v>
      </c>
      <c r="R569" s="425"/>
      <c r="S569" s="425"/>
      <c r="T569" s="425"/>
      <c r="U569" s="239"/>
    </row>
    <row r="570" spans="1:21" x14ac:dyDescent="0.35">
      <c r="A570" s="31" t="s">
        <v>104</v>
      </c>
      <c r="B570" s="247"/>
      <c r="C570" s="146">
        <v>619343</v>
      </c>
      <c r="D570" s="420" t="s">
        <v>157</v>
      </c>
      <c r="E570" s="37" t="s">
        <v>1304</v>
      </c>
      <c r="F570" s="321">
        <v>0</v>
      </c>
      <c r="G570" s="322">
        <v>4</v>
      </c>
      <c r="H570" s="323">
        <v>4</v>
      </c>
      <c r="I570" s="324">
        <v>0</v>
      </c>
      <c r="J570" s="61">
        <v>8</v>
      </c>
      <c r="K570" s="34">
        <v>0</v>
      </c>
      <c r="L570" s="153">
        <v>881</v>
      </c>
      <c r="M570" s="72"/>
      <c r="N570" s="508">
        <f t="shared" si="29"/>
        <v>8</v>
      </c>
      <c r="O570" s="336">
        <f>SUMIF(beklenen!F:F,C570,beklenen!J:J)</f>
        <v>0</v>
      </c>
      <c r="P570" s="336">
        <f>SUMIF(Sayfa1!I:I,C570,Sayfa1!J:J)</f>
        <v>0</v>
      </c>
      <c r="Q570" s="336">
        <f>SUMIF(Sayfa1!L:L,C570,Sayfa1!M:M)</f>
        <v>0</v>
      </c>
      <c r="R570" s="425"/>
      <c r="S570" s="425"/>
      <c r="T570" s="425"/>
      <c r="U570" s="239"/>
    </row>
    <row r="571" spans="1:21" x14ac:dyDescent="0.35">
      <c r="A571" s="31" t="s">
        <v>104</v>
      </c>
      <c r="B571" s="247" t="s">
        <v>1266</v>
      </c>
      <c r="C571" s="146">
        <v>315628</v>
      </c>
      <c r="D571" s="100" t="s">
        <v>157</v>
      </c>
      <c r="E571" s="37" t="s">
        <v>1920</v>
      </c>
      <c r="F571" s="321">
        <v>0</v>
      </c>
      <c r="G571" s="322">
        <v>0</v>
      </c>
      <c r="H571" s="323">
        <v>4</v>
      </c>
      <c r="I571" s="324">
        <v>0</v>
      </c>
      <c r="J571" s="61">
        <v>4</v>
      </c>
      <c r="K571" s="34">
        <v>0</v>
      </c>
      <c r="L571" s="153">
        <v>417</v>
      </c>
      <c r="M571" s="72"/>
      <c r="N571" s="508">
        <f t="shared" si="29"/>
        <v>4</v>
      </c>
      <c r="O571" s="336">
        <f>SUMIF(beklenen!F:F,C571,beklenen!J:J)</f>
        <v>0</v>
      </c>
      <c r="P571" s="336">
        <f>SUMIF(Sayfa1!I:I,C571,Sayfa1!J:J)</f>
        <v>0</v>
      </c>
      <c r="Q571" s="336">
        <f>SUMIF(Sayfa1!L:L,C571,Sayfa1!M:M)</f>
        <v>0</v>
      </c>
      <c r="R571" s="425"/>
      <c r="S571" s="425"/>
      <c r="T571" s="425"/>
      <c r="U571" s="239"/>
    </row>
    <row r="572" spans="1:21" x14ac:dyDescent="0.35">
      <c r="A572" s="31" t="s">
        <v>104</v>
      </c>
      <c r="B572" s="247" t="s">
        <v>430</v>
      </c>
      <c r="C572" s="69">
        <v>212980</v>
      </c>
      <c r="D572" s="586" t="s">
        <v>157</v>
      </c>
      <c r="E572" s="37" t="s">
        <v>419</v>
      </c>
      <c r="F572" s="321">
        <v>4</v>
      </c>
      <c r="G572" s="322">
        <v>8</v>
      </c>
      <c r="H572" s="323">
        <v>32</v>
      </c>
      <c r="I572" s="324">
        <v>12</v>
      </c>
      <c r="J572" s="61">
        <v>56</v>
      </c>
      <c r="K572" s="34">
        <v>0</v>
      </c>
      <c r="L572" s="153">
        <v>530</v>
      </c>
      <c r="M572" s="72"/>
      <c r="N572" s="508"/>
      <c r="O572" s="336">
        <f>SUMIF(beklenen!F:F,C572,beklenen!J:J)</f>
        <v>0</v>
      </c>
      <c r="P572" s="336">
        <f>SUMIF(Sayfa1!I:I,C572,Sayfa1!J:J)</f>
        <v>0</v>
      </c>
      <c r="Q572" s="336">
        <f>SUMIF(Sayfa1!L:L,C572,Sayfa1!M:M)</f>
        <v>64</v>
      </c>
      <c r="R572" s="425"/>
      <c r="S572" s="425"/>
      <c r="T572" s="425"/>
      <c r="U572" s="239"/>
    </row>
    <row r="573" spans="1:21" x14ac:dyDescent="0.35">
      <c r="A573" s="31" t="s">
        <v>104</v>
      </c>
      <c r="B573" s="247" t="s">
        <v>430</v>
      </c>
      <c r="C573" s="66">
        <v>511145</v>
      </c>
      <c r="D573" s="539" t="s">
        <v>157</v>
      </c>
      <c r="E573" s="48" t="s">
        <v>530</v>
      </c>
      <c r="F573" s="321">
        <v>0</v>
      </c>
      <c r="G573" s="322">
        <v>4</v>
      </c>
      <c r="H573" s="323">
        <v>4</v>
      </c>
      <c r="I573" s="324">
        <v>0</v>
      </c>
      <c r="J573" s="61">
        <v>8</v>
      </c>
      <c r="K573" s="34">
        <v>0</v>
      </c>
      <c r="L573" s="153">
        <v>587</v>
      </c>
      <c r="M573" s="72"/>
      <c r="N573" s="508">
        <f t="shared" si="29"/>
        <v>8</v>
      </c>
      <c r="O573" s="336">
        <f>SUMIF(beklenen!F:F,C573,beklenen!J:J)</f>
        <v>0</v>
      </c>
      <c r="P573" s="336">
        <f>SUMIF(Sayfa1!I:I,C573,Sayfa1!J:J)</f>
        <v>8</v>
      </c>
      <c r="Q573" s="336">
        <f>SUMIF(Sayfa1!L:L,C573,Sayfa1!M:M)</f>
        <v>4</v>
      </c>
      <c r="R573" s="425"/>
      <c r="S573" s="425"/>
      <c r="T573" s="425"/>
      <c r="U573" s="239"/>
    </row>
    <row r="574" spans="1:21" x14ac:dyDescent="0.35">
      <c r="A574" s="31" t="s">
        <v>104</v>
      </c>
      <c r="B574" s="247" t="s">
        <v>430</v>
      </c>
      <c r="C574" s="66">
        <v>612115</v>
      </c>
      <c r="D574" s="585" t="s">
        <v>157</v>
      </c>
      <c r="E574" s="37" t="s">
        <v>530</v>
      </c>
      <c r="F574" s="321">
        <v>12</v>
      </c>
      <c r="G574" s="322">
        <v>0</v>
      </c>
      <c r="H574" s="323">
        <v>4</v>
      </c>
      <c r="I574" s="324">
        <v>4</v>
      </c>
      <c r="J574" s="61">
        <v>20</v>
      </c>
      <c r="K574" s="34">
        <v>0</v>
      </c>
      <c r="L574" s="153">
        <v>587</v>
      </c>
      <c r="M574" s="72"/>
      <c r="N574" s="508"/>
      <c r="O574" s="336">
        <f>SUMIF(beklenen!F:F,C574,beklenen!J:J)</f>
        <v>0</v>
      </c>
      <c r="P574" s="336">
        <f>SUMIF(Sayfa1!I:I,C574,Sayfa1!J:J)</f>
        <v>0</v>
      </c>
      <c r="Q574" s="336">
        <f>SUMIF(Sayfa1!L:L,C574,Sayfa1!M:M)</f>
        <v>4</v>
      </c>
      <c r="R574" s="425"/>
      <c r="S574" s="425"/>
      <c r="T574" s="425"/>
      <c r="U574" s="239"/>
    </row>
    <row r="575" spans="1:21" x14ac:dyDescent="0.35">
      <c r="A575" s="31" t="s">
        <v>104</v>
      </c>
      <c r="B575" s="247" t="s">
        <v>430</v>
      </c>
      <c r="C575" s="32">
        <v>612108</v>
      </c>
      <c r="D575" s="106" t="s">
        <v>157</v>
      </c>
      <c r="E575" s="37" t="s">
        <v>2364</v>
      </c>
      <c r="F575" s="321">
        <v>0</v>
      </c>
      <c r="G575" s="322">
        <v>0</v>
      </c>
      <c r="H575" s="323">
        <v>0</v>
      </c>
      <c r="I575" s="324">
        <v>4</v>
      </c>
      <c r="J575" s="61">
        <v>4</v>
      </c>
      <c r="K575" s="34">
        <v>0</v>
      </c>
      <c r="L575" s="36">
        <v>608</v>
      </c>
      <c r="M575" s="72"/>
      <c r="N575" s="508">
        <f t="shared" si="29"/>
        <v>4</v>
      </c>
      <c r="O575" s="336">
        <f>SUMIF(beklenen!F:F,C575,beklenen!J:J)</f>
        <v>0</v>
      </c>
      <c r="P575" s="336">
        <f>SUMIF(Sayfa1!I:I,C575,Sayfa1!J:J)</f>
        <v>0</v>
      </c>
      <c r="Q575" s="336">
        <f>SUMIF(Sayfa1!L:L,C575,Sayfa1!M:M)</f>
        <v>0</v>
      </c>
      <c r="R575" s="425"/>
      <c r="S575" s="425"/>
      <c r="T575" s="425"/>
      <c r="U575" s="239"/>
    </row>
    <row r="576" spans="1:21" x14ac:dyDescent="0.35">
      <c r="A576" s="31" t="s">
        <v>104</v>
      </c>
      <c r="B576" s="247" t="s">
        <v>430</v>
      </c>
      <c r="C576" s="69">
        <v>511033</v>
      </c>
      <c r="D576" s="588" t="s">
        <v>157</v>
      </c>
      <c r="E576" s="37" t="s">
        <v>1656</v>
      </c>
      <c r="F576" s="321">
        <v>0</v>
      </c>
      <c r="G576" s="322">
        <v>0</v>
      </c>
      <c r="H576" s="323">
        <v>8</v>
      </c>
      <c r="I576" s="324">
        <v>4</v>
      </c>
      <c r="J576" s="61">
        <v>12</v>
      </c>
      <c r="K576" s="34">
        <v>0</v>
      </c>
      <c r="L576" s="36">
        <v>680</v>
      </c>
      <c r="M576" s="72"/>
      <c r="N576" s="508">
        <f t="shared" si="29"/>
        <v>12</v>
      </c>
      <c r="O576" s="336">
        <f>SUMIF(beklenen!F:F,C576,beklenen!J:J)</f>
        <v>0</v>
      </c>
      <c r="P576" s="336">
        <f>SUMIF(Sayfa1!I:I,C576,Sayfa1!J:J)</f>
        <v>0</v>
      </c>
      <c r="Q576" s="336">
        <f>SUMIF(Sayfa1!L:L,C576,Sayfa1!M:M)</f>
        <v>8</v>
      </c>
      <c r="R576" s="425"/>
      <c r="S576" s="425"/>
      <c r="T576" s="425"/>
      <c r="U576" s="239"/>
    </row>
    <row r="577" spans="1:21" x14ac:dyDescent="0.35">
      <c r="A577" s="31" t="s">
        <v>104</v>
      </c>
      <c r="B577" s="247" t="s">
        <v>1502</v>
      </c>
      <c r="C577" s="66">
        <v>311684</v>
      </c>
      <c r="D577" s="587" t="s">
        <v>157</v>
      </c>
      <c r="E577" s="37" t="s">
        <v>1513</v>
      </c>
      <c r="F577" s="321">
        <v>12</v>
      </c>
      <c r="G577" s="322">
        <v>4</v>
      </c>
      <c r="H577" s="323">
        <v>28</v>
      </c>
      <c r="I577" s="324">
        <v>12</v>
      </c>
      <c r="J577" s="61">
        <v>56</v>
      </c>
      <c r="K577" s="34">
        <v>0</v>
      </c>
      <c r="L577" s="153">
        <v>416</v>
      </c>
      <c r="M577" s="72"/>
      <c r="N577" s="508">
        <f t="shared" si="29"/>
        <v>56</v>
      </c>
      <c r="O577" s="336">
        <f>SUMIF(beklenen!F:F,C577,beklenen!J:J)</f>
        <v>0</v>
      </c>
      <c r="P577" s="336">
        <f>SUMIF(Sayfa1!I:I,C577,Sayfa1!J:J)</f>
        <v>0</v>
      </c>
      <c r="Q577" s="336">
        <f>SUMIF(Sayfa1!L:L,C577,Sayfa1!M:M)</f>
        <v>8</v>
      </c>
      <c r="R577" s="425"/>
      <c r="S577" s="425"/>
      <c r="T577" s="425"/>
      <c r="U577" s="239"/>
    </row>
    <row r="578" spans="1:21" x14ac:dyDescent="0.35">
      <c r="A578" s="31" t="s">
        <v>104</v>
      </c>
      <c r="B578" s="247" t="s">
        <v>430</v>
      </c>
      <c r="C578" s="447">
        <v>511929</v>
      </c>
      <c r="D578" s="537" t="s">
        <v>833</v>
      </c>
      <c r="E578" s="281" t="s">
        <v>834</v>
      </c>
      <c r="F578" s="321">
        <v>0</v>
      </c>
      <c r="G578" s="322">
        <v>4</v>
      </c>
      <c r="H578" s="323">
        <v>14</v>
      </c>
      <c r="I578" s="324">
        <v>4</v>
      </c>
      <c r="J578" s="282">
        <v>22</v>
      </c>
      <c r="K578" s="283">
        <v>0</v>
      </c>
      <c r="L578" s="398">
        <v>800</v>
      </c>
      <c r="M578" s="72"/>
      <c r="N578" s="508">
        <f t="shared" si="29"/>
        <v>22</v>
      </c>
      <c r="O578" s="336">
        <f>SUMIF(beklenen!F:F,C578,beklenen!J:J)</f>
        <v>0</v>
      </c>
      <c r="P578" s="336">
        <f>SUMIF(Sayfa1!I:I,C578,Sayfa1!J:J)</f>
        <v>14</v>
      </c>
      <c r="Q578" s="336">
        <f>SUMIF(Sayfa1!L:L,C578,Sayfa1!M:M)</f>
        <v>0</v>
      </c>
      <c r="R578" s="425"/>
      <c r="S578" s="425"/>
      <c r="T578" s="425"/>
      <c r="U578" s="239"/>
    </row>
    <row r="579" spans="1:21" x14ac:dyDescent="0.35">
      <c r="A579" s="31" t="s">
        <v>104</v>
      </c>
      <c r="B579" s="247"/>
      <c r="C579" s="245">
        <v>219409</v>
      </c>
      <c r="D579" s="47" t="s">
        <v>159</v>
      </c>
      <c r="E579" s="245" t="s">
        <v>1257</v>
      </c>
      <c r="F579" s="321">
        <v>10</v>
      </c>
      <c r="G579" s="322">
        <v>4</v>
      </c>
      <c r="H579" s="323">
        <v>8</v>
      </c>
      <c r="I579" s="324">
        <v>10</v>
      </c>
      <c r="J579" s="41">
        <v>32</v>
      </c>
      <c r="K579" s="49">
        <v>4</v>
      </c>
      <c r="L579" s="123">
        <v>696</v>
      </c>
      <c r="M579" s="72"/>
      <c r="N579" s="508"/>
      <c r="O579" s="336">
        <f>SUMIF(beklenen!F:F,C579,beklenen!J:J)</f>
        <v>0</v>
      </c>
      <c r="P579" s="336">
        <f>SUMIF(Sayfa1!I:I,C579,Sayfa1!J:J)</f>
        <v>0</v>
      </c>
      <c r="Q579" s="336">
        <f>SUMIF(Sayfa1!L:L,C579,Sayfa1!M:M)</f>
        <v>91</v>
      </c>
      <c r="R579" s="425"/>
      <c r="S579" s="425"/>
      <c r="T579" s="425"/>
      <c r="U579" s="239"/>
    </row>
    <row r="580" spans="1:21" x14ac:dyDescent="0.35">
      <c r="A580" s="31" t="s">
        <v>104</v>
      </c>
      <c r="B580" s="247"/>
      <c r="C580" s="46">
        <v>219900</v>
      </c>
      <c r="D580" s="530" t="s">
        <v>159</v>
      </c>
      <c r="E580" s="245" t="s">
        <v>161</v>
      </c>
      <c r="F580" s="321">
        <v>0</v>
      </c>
      <c r="G580" s="322">
        <v>0</v>
      </c>
      <c r="H580" s="323">
        <v>4</v>
      </c>
      <c r="I580" s="324">
        <v>0</v>
      </c>
      <c r="J580" s="41">
        <v>4</v>
      </c>
      <c r="K580" s="49">
        <v>0</v>
      </c>
      <c r="L580" s="123">
        <v>750</v>
      </c>
      <c r="M580" s="72"/>
      <c r="N580" s="508"/>
      <c r="O580" s="336">
        <f>SUMIF(beklenen!F:F,C580,beklenen!J:J)</f>
        <v>0</v>
      </c>
      <c r="P580" s="336">
        <f>SUMIF(Sayfa1!I:I,C580,Sayfa1!J:J)</f>
        <v>4</v>
      </c>
      <c r="Q580" s="336">
        <f>SUMIF(Sayfa1!L:L,C580,Sayfa1!M:M)</f>
        <v>6</v>
      </c>
      <c r="R580" s="425"/>
      <c r="S580" s="425"/>
      <c r="T580" s="425"/>
      <c r="U580" s="239"/>
    </row>
    <row r="581" spans="1:21" x14ac:dyDescent="0.35">
      <c r="A581" s="31" t="s">
        <v>104</v>
      </c>
      <c r="B581" s="247"/>
      <c r="C581" s="39">
        <v>619995</v>
      </c>
      <c r="D581" s="246" t="s">
        <v>159</v>
      </c>
      <c r="E581" s="245" t="s">
        <v>2040</v>
      </c>
      <c r="F581" s="321">
        <v>0</v>
      </c>
      <c r="G581" s="322">
        <v>0</v>
      </c>
      <c r="H581" s="323">
        <v>0</v>
      </c>
      <c r="I581" s="324">
        <v>1</v>
      </c>
      <c r="J581" s="41">
        <v>1</v>
      </c>
      <c r="K581" s="49">
        <v>0</v>
      </c>
      <c r="L581" s="123">
        <v>790</v>
      </c>
      <c r="M581" s="72"/>
      <c r="N581" s="508">
        <f>J581-K581</f>
        <v>1</v>
      </c>
      <c r="O581" s="336">
        <f>SUMIF(beklenen!F:F,C581,beklenen!J:J)</f>
        <v>0</v>
      </c>
      <c r="P581" s="336">
        <f>SUMIF(Sayfa1!I:I,C581,Sayfa1!J:J)</f>
        <v>0</v>
      </c>
      <c r="Q581" s="336">
        <f>SUMIF(Sayfa1!L:L,C581,Sayfa1!M:M)</f>
        <v>8</v>
      </c>
      <c r="R581" s="425"/>
      <c r="S581" s="425"/>
      <c r="T581" s="425"/>
      <c r="U581" s="239"/>
    </row>
    <row r="582" spans="1:21" x14ac:dyDescent="0.35">
      <c r="A582" s="31" t="s">
        <v>104</v>
      </c>
      <c r="B582" s="247"/>
      <c r="C582" s="39">
        <v>618112</v>
      </c>
      <c r="D582" s="246" t="s">
        <v>159</v>
      </c>
      <c r="E582" s="245" t="s">
        <v>160</v>
      </c>
      <c r="F582" s="321">
        <v>0</v>
      </c>
      <c r="G582" s="322">
        <v>4</v>
      </c>
      <c r="H582" s="323">
        <v>0</v>
      </c>
      <c r="I582" s="324">
        <v>6</v>
      </c>
      <c r="J582" s="41">
        <v>10</v>
      </c>
      <c r="K582" s="49">
        <v>0</v>
      </c>
      <c r="L582" s="42">
        <v>790</v>
      </c>
      <c r="M582" s="72"/>
      <c r="N582" s="508">
        <f>J582-K582</f>
        <v>10</v>
      </c>
      <c r="O582" s="336">
        <f>SUMIF(beklenen!F:F,C582,beklenen!J:J)</f>
        <v>0</v>
      </c>
      <c r="P582" s="336">
        <f>SUMIF(Sayfa1!I:I,C582,Sayfa1!J:J)</f>
        <v>0</v>
      </c>
      <c r="Q582" s="336">
        <f>SUMIF(Sayfa1!L:L,C582,Sayfa1!M:M)</f>
        <v>38</v>
      </c>
      <c r="R582" s="425"/>
      <c r="S582" s="425"/>
      <c r="T582" s="425"/>
      <c r="U582" s="239"/>
    </row>
    <row r="583" spans="1:21" x14ac:dyDescent="0.35">
      <c r="A583" s="31" t="s">
        <v>104</v>
      </c>
      <c r="B583" s="247"/>
      <c r="C583" s="39">
        <v>618135</v>
      </c>
      <c r="D583" s="62" t="s">
        <v>159</v>
      </c>
      <c r="E583" s="245" t="s">
        <v>401</v>
      </c>
      <c r="F583" s="321">
        <v>0</v>
      </c>
      <c r="G583" s="322">
        <v>0</v>
      </c>
      <c r="H583" s="323">
        <v>4</v>
      </c>
      <c r="I583" s="324">
        <v>0</v>
      </c>
      <c r="J583" s="41">
        <v>4</v>
      </c>
      <c r="K583" s="49">
        <v>0</v>
      </c>
      <c r="L583" s="123">
        <v>813</v>
      </c>
      <c r="M583" s="72"/>
      <c r="N583" s="508">
        <f>J583-K583</f>
        <v>4</v>
      </c>
      <c r="O583" s="336">
        <f>SUMIF(beklenen!F:F,C583,beklenen!J:J)</f>
        <v>0</v>
      </c>
      <c r="P583" s="336">
        <f>SUMIF(Sayfa1!I:I,C583,Sayfa1!J:J)</f>
        <v>0</v>
      </c>
      <c r="Q583" s="336">
        <f>SUMIF(Sayfa1!L:L,C583,Sayfa1!M:M)</f>
        <v>10</v>
      </c>
      <c r="R583" s="425"/>
      <c r="S583" s="425"/>
      <c r="T583" s="425"/>
      <c r="U583" s="239"/>
    </row>
    <row r="584" spans="1:21" x14ac:dyDescent="0.35">
      <c r="A584" s="31" t="s">
        <v>104</v>
      </c>
      <c r="B584" s="247"/>
      <c r="C584" s="245">
        <v>516001</v>
      </c>
      <c r="D584" s="62" t="s">
        <v>159</v>
      </c>
      <c r="E584" s="245" t="s">
        <v>3706</v>
      </c>
      <c r="F584" s="321">
        <v>0</v>
      </c>
      <c r="G584" s="322">
        <v>0</v>
      </c>
      <c r="H584" s="323">
        <v>0</v>
      </c>
      <c r="I584" s="324">
        <v>4</v>
      </c>
      <c r="J584" s="41">
        <v>4</v>
      </c>
      <c r="K584" s="49">
        <v>0</v>
      </c>
      <c r="L584" s="42">
        <v>833</v>
      </c>
      <c r="M584" s="72"/>
      <c r="N584" s="508">
        <f>J584-K584</f>
        <v>4</v>
      </c>
      <c r="O584" s="336">
        <f>SUMIF(beklenen!F:F,C584,beklenen!J:J)</f>
        <v>0</v>
      </c>
      <c r="P584" s="336">
        <f>SUMIF(Sayfa1!I:I,C584,Sayfa1!J:J)</f>
        <v>0</v>
      </c>
      <c r="Q584" s="336">
        <f>SUMIF(Sayfa1!L:L,C584,Sayfa1!M:M)</f>
        <v>0</v>
      </c>
      <c r="R584" s="425"/>
      <c r="S584" s="425"/>
      <c r="T584" s="425"/>
      <c r="U584" s="239"/>
    </row>
    <row r="585" spans="1:21" x14ac:dyDescent="0.35">
      <c r="A585" s="31" t="s">
        <v>104</v>
      </c>
      <c r="B585" s="247"/>
      <c r="C585" s="245">
        <v>518864</v>
      </c>
      <c r="D585" s="510" t="s">
        <v>159</v>
      </c>
      <c r="E585" s="245" t="s">
        <v>777</v>
      </c>
      <c r="F585" s="321">
        <v>4</v>
      </c>
      <c r="G585" s="322">
        <v>0</v>
      </c>
      <c r="H585" s="323">
        <v>4</v>
      </c>
      <c r="I585" s="324">
        <v>0</v>
      </c>
      <c r="J585" s="41">
        <v>8</v>
      </c>
      <c r="K585" s="49">
        <v>0</v>
      </c>
      <c r="L585" s="42">
        <v>1024</v>
      </c>
      <c r="M585" s="72"/>
      <c r="N585" s="508">
        <f>J585-K585</f>
        <v>8</v>
      </c>
      <c r="O585" s="336">
        <f>SUMIF(beklenen!F:F,C585,beklenen!J:J)</f>
        <v>0</v>
      </c>
      <c r="P585" s="336">
        <f>SUMIF(Sayfa1!I:I,C585,Sayfa1!J:J)</f>
        <v>8</v>
      </c>
      <c r="Q585" s="336">
        <f>SUMIF(Sayfa1!L:L,C585,Sayfa1!M:M)</f>
        <v>4</v>
      </c>
      <c r="R585" s="425"/>
      <c r="S585" s="425"/>
      <c r="T585" s="425"/>
      <c r="U585" s="239"/>
    </row>
    <row r="586" spans="1:21" x14ac:dyDescent="0.35">
      <c r="A586" s="31" t="s">
        <v>104</v>
      </c>
      <c r="B586" s="247" t="s">
        <v>1266</v>
      </c>
      <c r="C586" s="39" t="s">
        <v>2396</v>
      </c>
      <c r="D586" s="75" t="s">
        <v>159</v>
      </c>
      <c r="E586" s="245" t="s">
        <v>2405</v>
      </c>
      <c r="F586" s="321">
        <v>0</v>
      </c>
      <c r="G586" s="322">
        <v>0</v>
      </c>
      <c r="H586" s="323">
        <v>0</v>
      </c>
      <c r="I586" s="324">
        <v>0</v>
      </c>
      <c r="J586" s="41">
        <v>0</v>
      </c>
      <c r="K586" s="49">
        <v>0</v>
      </c>
      <c r="L586" s="123">
        <v>374</v>
      </c>
      <c r="M586" s="72"/>
      <c r="N586" s="508"/>
      <c r="O586" s="336">
        <f>SUMIF(beklenen!F:F,C586,beklenen!J:J)</f>
        <v>0</v>
      </c>
      <c r="P586" s="336">
        <f>SUMIF(Sayfa1!I:I,C586,Sayfa1!J:J)</f>
        <v>0</v>
      </c>
      <c r="Q586" s="336">
        <f>SUMIF(Sayfa1!L:L,C586,Sayfa1!M:M)</f>
        <v>12</v>
      </c>
      <c r="R586" s="425"/>
      <c r="S586" s="425"/>
      <c r="T586" s="425"/>
      <c r="U586" s="239"/>
    </row>
    <row r="587" spans="1:21" x14ac:dyDescent="0.35">
      <c r="A587" s="31" t="s">
        <v>104</v>
      </c>
      <c r="B587" s="247" t="s">
        <v>430</v>
      </c>
      <c r="C587" s="245">
        <v>212994</v>
      </c>
      <c r="D587" s="246" t="s">
        <v>159</v>
      </c>
      <c r="E587" s="245" t="s">
        <v>423</v>
      </c>
      <c r="F587" s="321">
        <v>20</v>
      </c>
      <c r="G587" s="322">
        <v>4</v>
      </c>
      <c r="H587" s="323">
        <v>16</v>
      </c>
      <c r="I587" s="324">
        <v>24</v>
      </c>
      <c r="J587" s="41">
        <v>64</v>
      </c>
      <c r="K587" s="49">
        <v>0</v>
      </c>
      <c r="L587" s="123">
        <v>600</v>
      </c>
      <c r="M587" s="72"/>
      <c r="N587" s="508">
        <f>J587-K587</f>
        <v>64</v>
      </c>
      <c r="O587" s="336">
        <f>SUMIF(beklenen!F:F,C587,beklenen!J:J)</f>
        <v>0</v>
      </c>
      <c r="P587" s="336">
        <f>SUMIF(Sayfa1!I:I,C587,Sayfa1!J:J)</f>
        <v>0</v>
      </c>
      <c r="Q587" s="336">
        <f>SUMIF(Sayfa1!L:L,C587,Sayfa1!M:M)</f>
        <v>70</v>
      </c>
      <c r="R587" s="425"/>
      <c r="S587" s="425"/>
      <c r="T587" s="425"/>
      <c r="U587" s="239"/>
    </row>
    <row r="588" spans="1:21" x14ac:dyDescent="0.35">
      <c r="A588" s="31" t="s">
        <v>104</v>
      </c>
      <c r="B588" s="247" t="s">
        <v>430</v>
      </c>
      <c r="C588" s="245">
        <v>212995</v>
      </c>
      <c r="D588" s="62" t="s">
        <v>159</v>
      </c>
      <c r="E588" s="48" t="s">
        <v>424</v>
      </c>
      <c r="F588" s="321">
        <v>0</v>
      </c>
      <c r="G588" s="322">
        <v>0</v>
      </c>
      <c r="H588" s="323">
        <v>0</v>
      </c>
      <c r="I588" s="324">
        <v>3</v>
      </c>
      <c r="J588" s="41">
        <v>3</v>
      </c>
      <c r="K588" s="49">
        <v>0</v>
      </c>
      <c r="L588" s="123">
        <v>629</v>
      </c>
      <c r="M588" s="72"/>
      <c r="N588" s="508">
        <f>J588-K588</f>
        <v>3</v>
      </c>
      <c r="O588" s="336">
        <f>SUMIF(beklenen!F:F,C588,beklenen!J:J)</f>
        <v>0</v>
      </c>
      <c r="P588" s="336">
        <f>SUMIF(Sayfa1!I:I,C588,Sayfa1!J:J)</f>
        <v>0</v>
      </c>
      <c r="Q588" s="336">
        <f>SUMIF(Sayfa1!L:L,C588,Sayfa1!M:M)</f>
        <v>28</v>
      </c>
      <c r="R588" s="425"/>
      <c r="S588" s="425"/>
      <c r="T588" s="425"/>
      <c r="U588" s="239"/>
    </row>
    <row r="589" spans="1:21" x14ac:dyDescent="0.35">
      <c r="A589" s="31" t="s">
        <v>104</v>
      </c>
      <c r="B589" s="247" t="s">
        <v>430</v>
      </c>
      <c r="C589" s="245">
        <v>214994</v>
      </c>
      <c r="D589" s="62" t="s">
        <v>159</v>
      </c>
      <c r="E589" s="245" t="s">
        <v>2620</v>
      </c>
      <c r="F589" s="321">
        <v>0</v>
      </c>
      <c r="G589" s="322">
        <v>0</v>
      </c>
      <c r="H589" s="323">
        <v>8</v>
      </c>
      <c r="I589" s="324">
        <v>0</v>
      </c>
      <c r="J589" s="41">
        <v>8</v>
      </c>
      <c r="K589" s="49">
        <v>0</v>
      </c>
      <c r="L589" s="123">
        <v>629</v>
      </c>
      <c r="M589" s="72"/>
      <c r="N589" s="508"/>
      <c r="O589" s="336">
        <f>SUMIF(beklenen!F:F,C589,beklenen!J:J)</f>
        <v>8</v>
      </c>
      <c r="P589" s="336">
        <f>SUMIF(Sayfa1!I:I,C589,Sayfa1!J:J)</f>
        <v>0</v>
      </c>
      <c r="Q589" s="336">
        <f>SUMIF(Sayfa1!L:L,C589,Sayfa1!M:M)</f>
        <v>0</v>
      </c>
      <c r="R589" s="425"/>
      <c r="S589" s="425"/>
      <c r="T589" s="425"/>
      <c r="U589" s="239"/>
    </row>
    <row r="590" spans="1:21" x14ac:dyDescent="0.35">
      <c r="A590" s="31" t="s">
        <v>104</v>
      </c>
      <c r="B590" s="247" t="s">
        <v>430</v>
      </c>
      <c r="C590" s="245">
        <v>511148</v>
      </c>
      <c r="D590" s="510" t="s">
        <v>159</v>
      </c>
      <c r="E590" s="48" t="s">
        <v>1530</v>
      </c>
      <c r="F590" s="321">
        <v>0</v>
      </c>
      <c r="G590" s="322">
        <v>4</v>
      </c>
      <c r="H590" s="323">
        <v>15</v>
      </c>
      <c r="I590" s="324">
        <v>4</v>
      </c>
      <c r="J590" s="41">
        <v>23</v>
      </c>
      <c r="K590" s="49">
        <v>0</v>
      </c>
      <c r="L590" s="42">
        <v>699</v>
      </c>
      <c r="M590" s="72"/>
      <c r="N590" s="508">
        <f>J590-K590</f>
        <v>23</v>
      </c>
      <c r="O590" s="336">
        <f>SUMIF(beklenen!F:F,C590,beklenen!J:J)</f>
        <v>0</v>
      </c>
      <c r="P590" s="336">
        <f>SUMIF(Sayfa1!I:I,C590,Sayfa1!J:J)</f>
        <v>23</v>
      </c>
      <c r="Q590" s="336">
        <f>SUMIF(Sayfa1!L:L,C590,Sayfa1!M:M)</f>
        <v>14</v>
      </c>
      <c r="R590" s="425"/>
      <c r="S590" s="425"/>
      <c r="T590" s="425"/>
      <c r="U590" s="239"/>
    </row>
    <row r="591" spans="1:21" x14ac:dyDescent="0.35">
      <c r="A591" s="31" t="s">
        <v>104</v>
      </c>
      <c r="B591" s="247" t="s">
        <v>430</v>
      </c>
      <c r="C591" s="245">
        <v>612117</v>
      </c>
      <c r="D591" s="62" t="s">
        <v>159</v>
      </c>
      <c r="E591" s="245" t="s">
        <v>1479</v>
      </c>
      <c r="F591" s="321">
        <v>4</v>
      </c>
      <c r="G591" s="322">
        <v>0</v>
      </c>
      <c r="H591" s="323">
        <v>4</v>
      </c>
      <c r="I591" s="324">
        <v>10</v>
      </c>
      <c r="J591" s="41">
        <v>18</v>
      </c>
      <c r="K591" s="49">
        <v>0</v>
      </c>
      <c r="L591" s="42">
        <v>699</v>
      </c>
      <c r="M591" s="72"/>
      <c r="N591" s="508"/>
      <c r="O591" s="336">
        <f>SUMIF(beklenen!F:F,C591,beklenen!J:J)</f>
        <v>0</v>
      </c>
      <c r="P591" s="336">
        <f>SUMIF(Sayfa1!I:I,C591,Sayfa1!J:J)</f>
        <v>0</v>
      </c>
      <c r="Q591" s="336">
        <f>SUMIF(Sayfa1!L:L,C591,Sayfa1!M:M)</f>
        <v>18</v>
      </c>
      <c r="R591" s="425"/>
      <c r="S591" s="425"/>
      <c r="T591" s="425"/>
      <c r="U591" s="239"/>
    </row>
    <row r="592" spans="1:21" x14ac:dyDescent="0.35">
      <c r="A592" s="31" t="s">
        <v>104</v>
      </c>
      <c r="B592" s="247" t="s">
        <v>430</v>
      </c>
      <c r="C592" s="245">
        <v>511982</v>
      </c>
      <c r="D592" s="510" t="s">
        <v>159</v>
      </c>
      <c r="E592" s="48" t="s">
        <v>547</v>
      </c>
      <c r="F592" s="321">
        <v>0</v>
      </c>
      <c r="G592" s="322">
        <v>0</v>
      </c>
      <c r="H592" s="323">
        <v>6</v>
      </c>
      <c r="I592" s="324">
        <v>0</v>
      </c>
      <c r="J592" s="41">
        <v>6</v>
      </c>
      <c r="K592" s="49">
        <v>0</v>
      </c>
      <c r="L592" s="42">
        <v>730</v>
      </c>
      <c r="M592" s="72"/>
      <c r="N592" s="508">
        <f>J592-K592</f>
        <v>6</v>
      </c>
      <c r="O592" s="336">
        <f>SUMIF(beklenen!F:F,C592,beklenen!J:J)</f>
        <v>0</v>
      </c>
      <c r="P592" s="336">
        <f>SUMIF(Sayfa1!I:I,C592,Sayfa1!J:J)</f>
        <v>6</v>
      </c>
      <c r="Q592" s="336">
        <f>SUMIF(Sayfa1!L:L,C592,Sayfa1!M:M)</f>
        <v>0</v>
      </c>
      <c r="R592" s="425"/>
      <c r="S592" s="425"/>
      <c r="T592" s="425"/>
      <c r="U592" s="239"/>
    </row>
    <row r="593" spans="1:21" x14ac:dyDescent="0.35">
      <c r="A593" s="31" t="s">
        <v>104</v>
      </c>
      <c r="B593" s="247" t="s">
        <v>430</v>
      </c>
      <c r="C593" s="245">
        <v>511657</v>
      </c>
      <c r="D593" s="62" t="s">
        <v>159</v>
      </c>
      <c r="E593" s="245" t="s">
        <v>2402</v>
      </c>
      <c r="F593" s="321">
        <v>0</v>
      </c>
      <c r="G593" s="322">
        <v>0</v>
      </c>
      <c r="H593" s="323">
        <v>0</v>
      </c>
      <c r="I593" s="324">
        <v>0</v>
      </c>
      <c r="J593" s="41">
        <v>0</v>
      </c>
      <c r="K593" s="49">
        <v>0</v>
      </c>
      <c r="L593" s="42">
        <v>730</v>
      </c>
      <c r="M593" s="72"/>
      <c r="N593" s="508">
        <f>J593-K593</f>
        <v>0</v>
      </c>
      <c r="O593" s="336">
        <f>SUMIF(beklenen!F:F,C593,beklenen!J:J)</f>
        <v>0</v>
      </c>
      <c r="P593" s="336">
        <f>SUMIF(Sayfa1!I:I,C593,Sayfa1!J:J)</f>
        <v>0</v>
      </c>
      <c r="Q593" s="336">
        <f>SUMIF(Sayfa1!L:L,C593,Sayfa1!M:M)</f>
        <v>0</v>
      </c>
      <c r="R593" s="425"/>
      <c r="S593" s="425"/>
      <c r="T593" s="425"/>
      <c r="U593" s="239"/>
    </row>
    <row r="594" spans="1:21" x14ac:dyDescent="0.35">
      <c r="A594" s="31" t="s">
        <v>104</v>
      </c>
      <c r="B594" s="247" t="s">
        <v>1502</v>
      </c>
      <c r="C594" s="245">
        <v>311686</v>
      </c>
      <c r="D594" s="62" t="s">
        <v>159</v>
      </c>
      <c r="E594" s="245" t="s">
        <v>1514</v>
      </c>
      <c r="F594" s="321">
        <v>10</v>
      </c>
      <c r="G594" s="322">
        <v>4</v>
      </c>
      <c r="H594" s="323">
        <v>20</v>
      </c>
      <c r="I594" s="324">
        <v>16</v>
      </c>
      <c r="J594" s="41">
        <v>50</v>
      </c>
      <c r="K594" s="49">
        <v>0</v>
      </c>
      <c r="L594" s="42">
        <v>422</v>
      </c>
      <c r="M594" s="72"/>
      <c r="N594" s="508"/>
      <c r="O594" s="336">
        <f>SUMIF(beklenen!F:F,C594,beklenen!J:J)</f>
        <v>0</v>
      </c>
      <c r="P594" s="336">
        <f>SUMIF(Sayfa1!I:I,C594,Sayfa1!J:J)</f>
        <v>0</v>
      </c>
      <c r="Q594" s="336">
        <f>SUMIF(Sayfa1!L:L,C594,Sayfa1!M:M)</f>
        <v>30</v>
      </c>
      <c r="R594" s="425"/>
      <c r="S594" s="425"/>
      <c r="T594" s="425"/>
      <c r="U594" s="239"/>
    </row>
    <row r="595" spans="1:21" x14ac:dyDescent="0.35">
      <c r="A595" s="31" t="s">
        <v>104</v>
      </c>
      <c r="B595" s="247"/>
      <c r="C595" s="146">
        <v>219411</v>
      </c>
      <c r="D595" s="109" t="s">
        <v>162</v>
      </c>
      <c r="E595" s="37" t="s">
        <v>1360</v>
      </c>
      <c r="F595" s="321">
        <v>0</v>
      </c>
      <c r="G595" s="322">
        <v>0</v>
      </c>
      <c r="H595" s="323">
        <v>5</v>
      </c>
      <c r="I595" s="324">
        <v>4</v>
      </c>
      <c r="J595" s="61">
        <v>9</v>
      </c>
      <c r="K595" s="34">
        <v>0</v>
      </c>
      <c r="L595" s="153">
        <v>796</v>
      </c>
      <c r="M595" s="72"/>
      <c r="N595" s="508">
        <f>J595-K595</f>
        <v>9</v>
      </c>
      <c r="O595" s="336">
        <f>SUMIF(beklenen!F:F,C595,beklenen!J:J)</f>
        <v>0</v>
      </c>
      <c r="P595" s="336">
        <f>SUMIF(Sayfa1!I:I,C595,Sayfa1!J:J)</f>
        <v>0</v>
      </c>
      <c r="Q595" s="336">
        <f>SUMIF(Sayfa1!L:L,C595,Sayfa1!M:M)</f>
        <v>8</v>
      </c>
      <c r="R595" s="425"/>
      <c r="S595" s="425"/>
      <c r="T595" s="425"/>
      <c r="U595" s="239"/>
    </row>
    <row r="596" spans="1:21" x14ac:dyDescent="0.35">
      <c r="A596" s="31" t="s">
        <v>104</v>
      </c>
      <c r="B596" s="247" t="s">
        <v>430</v>
      </c>
      <c r="C596" s="66">
        <v>212992</v>
      </c>
      <c r="D596" s="585" t="s">
        <v>162</v>
      </c>
      <c r="E596" s="48" t="s">
        <v>512</v>
      </c>
      <c r="F596" s="321">
        <v>0</v>
      </c>
      <c r="G596" s="322">
        <v>0</v>
      </c>
      <c r="H596" s="323">
        <v>2</v>
      </c>
      <c r="I596" s="324">
        <v>4</v>
      </c>
      <c r="J596" s="61">
        <v>6</v>
      </c>
      <c r="K596" s="34">
        <v>4</v>
      </c>
      <c r="L596" s="153">
        <v>774</v>
      </c>
      <c r="M596" s="72"/>
      <c r="N596" s="508"/>
      <c r="O596" s="336">
        <f>SUMIF(beklenen!F:F,C596,beklenen!J:J)</f>
        <v>0</v>
      </c>
      <c r="P596" s="336">
        <f>SUMIF(Sayfa1!I:I,C596,Sayfa1!J:J)</f>
        <v>0</v>
      </c>
      <c r="Q596" s="336">
        <f>SUMIF(Sayfa1!L:L,C596,Sayfa1!M:M)</f>
        <v>33</v>
      </c>
      <c r="R596" s="425"/>
      <c r="S596" s="425"/>
      <c r="T596" s="425"/>
      <c r="U596" s="239"/>
    </row>
    <row r="597" spans="1:21" x14ac:dyDescent="0.35">
      <c r="A597" s="31" t="s">
        <v>104</v>
      </c>
      <c r="B597" s="247" t="s">
        <v>430</v>
      </c>
      <c r="C597" s="66">
        <v>214935</v>
      </c>
      <c r="D597" s="586" t="s">
        <v>162</v>
      </c>
      <c r="E597" s="37" t="s">
        <v>4479</v>
      </c>
      <c r="F597" s="321">
        <v>0</v>
      </c>
      <c r="G597" s="322">
        <v>0</v>
      </c>
      <c r="H597" s="323">
        <v>0</v>
      </c>
      <c r="I597" s="324">
        <v>0</v>
      </c>
      <c r="J597" s="61">
        <v>0</v>
      </c>
      <c r="K597" s="34">
        <v>0</v>
      </c>
      <c r="L597" s="153">
        <v>774</v>
      </c>
      <c r="M597" s="72"/>
      <c r="N597" s="508"/>
      <c r="O597" s="336">
        <f>SUMIF(beklenen!F:F,C597,beklenen!J:J)</f>
        <v>20</v>
      </c>
      <c r="P597" s="336">
        <f>SUMIF(Sayfa1!I:I,C597,Sayfa1!J:J)</f>
        <v>0</v>
      </c>
      <c r="Q597" s="336">
        <f>SUMIF(Sayfa1!L:L,C597,Sayfa1!M:M)</f>
        <v>0</v>
      </c>
      <c r="R597" s="425"/>
      <c r="S597" s="425"/>
      <c r="T597" s="425"/>
      <c r="U597" s="239"/>
    </row>
    <row r="598" spans="1:21" x14ac:dyDescent="0.35">
      <c r="A598" s="31" t="s">
        <v>104</v>
      </c>
      <c r="B598" s="247" t="s">
        <v>1502</v>
      </c>
      <c r="C598" s="66">
        <v>311981</v>
      </c>
      <c r="D598" s="587" t="s">
        <v>162</v>
      </c>
      <c r="E598" s="37" t="s">
        <v>1654</v>
      </c>
      <c r="F598" s="321">
        <v>0</v>
      </c>
      <c r="G598" s="322">
        <v>4</v>
      </c>
      <c r="H598" s="323">
        <v>0</v>
      </c>
      <c r="I598" s="324">
        <v>4</v>
      </c>
      <c r="J598" s="61">
        <v>8</v>
      </c>
      <c r="K598" s="34">
        <v>0</v>
      </c>
      <c r="L598" s="153">
        <v>506</v>
      </c>
      <c r="M598" s="72"/>
      <c r="N598" s="508">
        <f t="shared" ref="N598:N605" si="30">J598-K598</f>
        <v>8</v>
      </c>
      <c r="O598" s="336">
        <f>SUMIF(beklenen!F:F,C598,beklenen!J:J)</f>
        <v>0</v>
      </c>
      <c r="P598" s="336">
        <f>SUMIF(Sayfa1!I:I,C598,Sayfa1!J:J)</f>
        <v>0</v>
      </c>
      <c r="Q598" s="336">
        <f>SUMIF(Sayfa1!L:L,C598,Sayfa1!M:M)</f>
        <v>8</v>
      </c>
      <c r="R598" s="425"/>
      <c r="S598" s="425"/>
      <c r="T598" s="425"/>
      <c r="U598" s="239"/>
    </row>
    <row r="599" spans="1:21" x14ac:dyDescent="0.35">
      <c r="A599" s="31" t="s">
        <v>104</v>
      </c>
      <c r="B599" s="247"/>
      <c r="C599" s="166">
        <v>219412</v>
      </c>
      <c r="D599" s="128" t="s">
        <v>163</v>
      </c>
      <c r="E599" s="256" t="s">
        <v>1362</v>
      </c>
      <c r="F599" s="321">
        <v>0</v>
      </c>
      <c r="G599" s="322">
        <v>4</v>
      </c>
      <c r="H599" s="323">
        <v>1</v>
      </c>
      <c r="I599" s="324">
        <v>4</v>
      </c>
      <c r="J599" s="41">
        <v>9</v>
      </c>
      <c r="K599" s="49">
        <v>0</v>
      </c>
      <c r="L599" s="30">
        <v>792</v>
      </c>
      <c r="M599" s="72"/>
      <c r="N599" s="508">
        <f t="shared" si="30"/>
        <v>9</v>
      </c>
      <c r="O599" s="336">
        <f>SUMIF(beklenen!F:F,C599,beklenen!J:J)</f>
        <v>0</v>
      </c>
      <c r="P599" s="336">
        <f>SUMIF(Sayfa1!I:I,C599,Sayfa1!J:J)</f>
        <v>1</v>
      </c>
      <c r="Q599" s="336">
        <f>SUMIF(Sayfa1!L:L,C599,Sayfa1!M:M)</f>
        <v>22</v>
      </c>
      <c r="R599" s="425"/>
      <c r="S599" s="425"/>
      <c r="T599" s="425"/>
      <c r="U599" s="239"/>
    </row>
    <row r="600" spans="1:21" x14ac:dyDescent="0.35">
      <c r="A600" s="31" t="s">
        <v>104</v>
      </c>
      <c r="B600" s="247"/>
      <c r="C600" s="39">
        <v>519039</v>
      </c>
      <c r="D600" s="461" t="s">
        <v>163</v>
      </c>
      <c r="E600" s="48" t="s">
        <v>1904</v>
      </c>
      <c r="F600" s="321">
        <v>0</v>
      </c>
      <c r="G600" s="322">
        <v>0</v>
      </c>
      <c r="H600" s="323">
        <v>0</v>
      </c>
      <c r="I600" s="324">
        <v>2</v>
      </c>
      <c r="J600" s="41">
        <v>2</v>
      </c>
      <c r="K600" s="49">
        <v>0</v>
      </c>
      <c r="L600" s="42">
        <v>938</v>
      </c>
      <c r="M600" s="72"/>
      <c r="N600" s="508">
        <f t="shared" si="30"/>
        <v>2</v>
      </c>
      <c r="O600" s="336">
        <f>SUMIF(beklenen!F:F,C600,beklenen!J:J)</f>
        <v>0</v>
      </c>
      <c r="P600" s="336">
        <f>SUMIF(Sayfa1!I:I,C600,Sayfa1!J:J)</f>
        <v>2</v>
      </c>
      <c r="Q600" s="336">
        <f>SUMIF(Sayfa1!L:L,C600,Sayfa1!M:M)</f>
        <v>4</v>
      </c>
      <c r="R600" s="425"/>
      <c r="S600" s="425"/>
      <c r="T600" s="425"/>
      <c r="U600" s="239"/>
    </row>
    <row r="601" spans="1:21" x14ac:dyDescent="0.35">
      <c r="A601" s="148" t="s">
        <v>104</v>
      </c>
      <c r="B601" s="247"/>
      <c r="C601" s="92">
        <v>519798</v>
      </c>
      <c r="D601" s="234" t="s">
        <v>163</v>
      </c>
      <c r="E601" s="82" t="s">
        <v>2451</v>
      </c>
      <c r="F601" s="321">
        <v>0</v>
      </c>
      <c r="G601" s="322">
        <v>0</v>
      </c>
      <c r="H601" s="323">
        <v>6</v>
      </c>
      <c r="I601" s="324">
        <v>4</v>
      </c>
      <c r="J601" s="41">
        <v>10</v>
      </c>
      <c r="K601" s="49">
        <v>0</v>
      </c>
      <c r="L601" s="123">
        <v>946</v>
      </c>
      <c r="M601" s="72"/>
      <c r="N601" s="508">
        <f t="shared" si="30"/>
        <v>10</v>
      </c>
      <c r="O601" s="336">
        <f>SUMIF(beklenen!F:F,C601,beklenen!J:J)</f>
        <v>0</v>
      </c>
      <c r="P601" s="336">
        <f>SUMIF(Sayfa1!I:I,C601,Sayfa1!J:J)</f>
        <v>0</v>
      </c>
      <c r="Q601" s="336">
        <f>SUMIF(Sayfa1!L:L,C601,Sayfa1!M:M)</f>
        <v>0</v>
      </c>
      <c r="R601" s="425"/>
      <c r="S601" s="425"/>
      <c r="T601" s="425"/>
      <c r="U601" s="239"/>
    </row>
    <row r="602" spans="1:21" x14ac:dyDescent="0.35">
      <c r="A602" s="148" t="s">
        <v>104</v>
      </c>
      <c r="B602" s="247" t="s">
        <v>1266</v>
      </c>
      <c r="C602" s="92">
        <v>313339</v>
      </c>
      <c r="D602" s="246" t="s">
        <v>163</v>
      </c>
      <c r="E602" s="82" t="s">
        <v>2081</v>
      </c>
      <c r="F602" s="321">
        <v>0</v>
      </c>
      <c r="G602" s="322">
        <v>0</v>
      </c>
      <c r="H602" s="323">
        <v>0</v>
      </c>
      <c r="I602" s="324">
        <v>4</v>
      </c>
      <c r="J602" s="41">
        <v>4</v>
      </c>
      <c r="K602" s="49">
        <v>0</v>
      </c>
      <c r="L602" s="123">
        <v>550</v>
      </c>
      <c r="M602" s="72"/>
      <c r="N602" s="508">
        <f t="shared" si="30"/>
        <v>4</v>
      </c>
      <c r="O602" s="336">
        <f>SUMIF(beklenen!F:F,C602,beklenen!J:J)</f>
        <v>0</v>
      </c>
      <c r="P602" s="336">
        <f>SUMIF(Sayfa1!I:I,C602,Sayfa1!J:J)</f>
        <v>4</v>
      </c>
      <c r="Q602" s="336">
        <f>SUMIF(Sayfa1!L:L,C602,Sayfa1!M:M)</f>
        <v>0</v>
      </c>
      <c r="R602" s="425"/>
      <c r="S602" s="425"/>
      <c r="T602" s="425"/>
      <c r="U602" s="239"/>
    </row>
    <row r="603" spans="1:21" x14ac:dyDescent="0.35">
      <c r="A603" s="31" t="s">
        <v>104</v>
      </c>
      <c r="B603" s="247" t="s">
        <v>430</v>
      </c>
      <c r="C603" s="245">
        <v>212977</v>
      </c>
      <c r="D603" s="246" t="s">
        <v>163</v>
      </c>
      <c r="E603" s="245" t="s">
        <v>510</v>
      </c>
      <c r="F603" s="321">
        <v>0</v>
      </c>
      <c r="G603" s="322">
        <v>2</v>
      </c>
      <c r="H603" s="323">
        <v>5</v>
      </c>
      <c r="I603" s="324">
        <v>4</v>
      </c>
      <c r="J603" s="41">
        <v>11</v>
      </c>
      <c r="K603" s="49">
        <v>0</v>
      </c>
      <c r="L603" s="42">
        <v>699</v>
      </c>
      <c r="M603" s="72"/>
      <c r="N603" s="508">
        <f t="shared" si="30"/>
        <v>11</v>
      </c>
      <c r="O603" s="336">
        <f>SUMIF(beklenen!F:F,C603,beklenen!J:J)</f>
        <v>0</v>
      </c>
      <c r="P603" s="336">
        <f>SUMIF(Sayfa1!I:I,C603,Sayfa1!J:J)</f>
        <v>0</v>
      </c>
      <c r="Q603" s="336">
        <f>SUMIF(Sayfa1!L:L,C603,Sayfa1!M:M)</f>
        <v>12</v>
      </c>
      <c r="R603" s="425"/>
      <c r="S603" s="425"/>
      <c r="T603" s="425"/>
      <c r="U603" s="239"/>
    </row>
    <row r="604" spans="1:21" x14ac:dyDescent="0.35">
      <c r="A604" s="31" t="s">
        <v>104</v>
      </c>
      <c r="B604" s="247" t="s">
        <v>1502</v>
      </c>
      <c r="C604" s="245">
        <v>311982</v>
      </c>
      <c r="D604" s="536" t="s">
        <v>163</v>
      </c>
      <c r="E604" s="245" t="s">
        <v>1515</v>
      </c>
      <c r="F604" s="321">
        <v>0</v>
      </c>
      <c r="G604" s="322">
        <v>0</v>
      </c>
      <c r="H604" s="323">
        <v>4</v>
      </c>
      <c r="I604" s="324">
        <v>0</v>
      </c>
      <c r="J604" s="41">
        <v>4</v>
      </c>
      <c r="K604" s="49">
        <v>0</v>
      </c>
      <c r="L604" s="42">
        <v>541</v>
      </c>
      <c r="M604" s="72"/>
      <c r="N604" s="508">
        <f t="shared" si="30"/>
        <v>4</v>
      </c>
      <c r="O604" s="336">
        <f>SUMIF(beklenen!F:F,C604,beklenen!J:J)</f>
        <v>0</v>
      </c>
      <c r="P604" s="336">
        <f>SUMIF(Sayfa1!I:I,C604,Sayfa1!J:J)</f>
        <v>4</v>
      </c>
      <c r="Q604" s="336">
        <f>SUMIF(Sayfa1!L:L,C604,Sayfa1!M:M)</f>
        <v>4</v>
      </c>
      <c r="R604" s="425"/>
      <c r="S604" s="425"/>
      <c r="T604" s="425"/>
      <c r="U604" s="239"/>
    </row>
    <row r="605" spans="1:21" x14ac:dyDescent="0.35">
      <c r="A605" s="31" t="s">
        <v>104</v>
      </c>
      <c r="B605" s="247"/>
      <c r="C605" s="149">
        <v>219421</v>
      </c>
      <c r="D605" s="145" t="s">
        <v>164</v>
      </c>
      <c r="E605" s="147" t="s">
        <v>1252</v>
      </c>
      <c r="F605" s="321">
        <v>0</v>
      </c>
      <c r="G605" s="322">
        <v>0</v>
      </c>
      <c r="H605" s="323">
        <v>6</v>
      </c>
      <c r="I605" s="324">
        <v>4</v>
      </c>
      <c r="J605" s="61">
        <v>10</v>
      </c>
      <c r="K605" s="34">
        <v>0</v>
      </c>
      <c r="L605" s="112">
        <v>786</v>
      </c>
      <c r="M605" s="72"/>
      <c r="N605" s="508">
        <f t="shared" si="30"/>
        <v>10</v>
      </c>
      <c r="O605" s="336">
        <f>SUMIF(beklenen!F:F,C605,beklenen!J:J)</f>
        <v>0</v>
      </c>
      <c r="P605" s="336">
        <f>SUMIF(Sayfa1!I:I,C605,Sayfa1!J:J)</f>
        <v>0</v>
      </c>
      <c r="Q605" s="336">
        <f>SUMIF(Sayfa1!L:L,C605,Sayfa1!M:M)</f>
        <v>16</v>
      </c>
      <c r="R605" s="425"/>
      <c r="S605" s="425"/>
      <c r="T605" s="425"/>
      <c r="U605" s="239"/>
    </row>
    <row r="606" spans="1:21" x14ac:dyDescent="0.35">
      <c r="A606" s="31" t="s">
        <v>104</v>
      </c>
      <c r="B606" s="247"/>
      <c r="C606" s="149">
        <v>519799</v>
      </c>
      <c r="D606" s="53" t="s">
        <v>164</v>
      </c>
      <c r="E606" s="147" t="s">
        <v>3718</v>
      </c>
      <c r="F606" s="321">
        <v>0</v>
      </c>
      <c r="G606" s="322">
        <v>0</v>
      </c>
      <c r="H606" s="323">
        <v>0</v>
      </c>
      <c r="I606" s="324">
        <v>4</v>
      </c>
      <c r="J606" s="61">
        <v>4</v>
      </c>
      <c r="K606" s="34">
        <v>0</v>
      </c>
      <c r="L606" s="112">
        <v>984</v>
      </c>
      <c r="M606" s="72"/>
      <c r="N606" s="508"/>
      <c r="O606" s="336">
        <f>SUMIF(beklenen!F:F,C606,beklenen!J:J)</f>
        <v>0</v>
      </c>
      <c r="P606" s="336">
        <f>SUMIF(Sayfa1!I:I,C606,Sayfa1!J:J)</f>
        <v>0</v>
      </c>
      <c r="Q606" s="336">
        <f>SUMIF(Sayfa1!L:L,C606,Sayfa1!M:M)</f>
        <v>0</v>
      </c>
      <c r="R606" s="425"/>
      <c r="S606" s="425"/>
      <c r="T606" s="425"/>
      <c r="U606" s="239"/>
    </row>
    <row r="607" spans="1:21" x14ac:dyDescent="0.35">
      <c r="A607" s="31" t="s">
        <v>104</v>
      </c>
      <c r="B607" s="247" t="s">
        <v>1266</v>
      </c>
      <c r="C607" s="520">
        <v>315694</v>
      </c>
      <c r="D607" s="55" t="s">
        <v>164</v>
      </c>
      <c r="E607" s="147" t="s">
        <v>2082</v>
      </c>
      <c r="F607" s="321">
        <v>0</v>
      </c>
      <c r="G607" s="322">
        <v>0</v>
      </c>
      <c r="H607" s="323">
        <v>0</v>
      </c>
      <c r="I607" s="324">
        <v>0</v>
      </c>
      <c r="J607" s="61">
        <v>0</v>
      </c>
      <c r="K607" s="34">
        <v>0</v>
      </c>
      <c r="L607" s="112">
        <v>443</v>
      </c>
      <c r="M607" s="72"/>
      <c r="N607" s="508">
        <f>J607-K607</f>
        <v>0</v>
      </c>
      <c r="O607" s="336">
        <f>SUMIF(beklenen!F:F,C607,beklenen!J:J)</f>
        <v>0</v>
      </c>
      <c r="P607" s="336">
        <f>SUMIF(Sayfa1!I:I,C607,Sayfa1!J:J)</f>
        <v>0</v>
      </c>
      <c r="Q607" s="336">
        <f>SUMIF(Sayfa1!L:L,C607,Sayfa1!M:M)</f>
        <v>0</v>
      </c>
      <c r="R607" s="425"/>
      <c r="S607" s="425"/>
      <c r="T607" s="425"/>
      <c r="U607" s="239"/>
    </row>
    <row r="608" spans="1:21" x14ac:dyDescent="0.35">
      <c r="A608" s="31" t="s">
        <v>104</v>
      </c>
      <c r="B608" s="247" t="s">
        <v>430</v>
      </c>
      <c r="C608" s="32">
        <v>211600</v>
      </c>
      <c r="D608" s="545" t="s">
        <v>164</v>
      </c>
      <c r="E608" s="48" t="s">
        <v>165</v>
      </c>
      <c r="F608" s="321">
        <v>0</v>
      </c>
      <c r="G608" s="322">
        <v>0</v>
      </c>
      <c r="H608" s="323">
        <v>2</v>
      </c>
      <c r="I608" s="324">
        <v>0</v>
      </c>
      <c r="J608" s="61">
        <v>2</v>
      </c>
      <c r="K608" s="34">
        <v>0</v>
      </c>
      <c r="L608" s="153">
        <v>800</v>
      </c>
      <c r="M608" s="72"/>
      <c r="N608" s="508">
        <f>J608-K608</f>
        <v>2</v>
      </c>
      <c r="O608" s="336">
        <f>SUMIF(beklenen!F:F,C608,beklenen!J:J)</f>
        <v>0</v>
      </c>
      <c r="P608" s="336">
        <f>SUMIF(Sayfa1!I:I,C608,Sayfa1!J:J)</f>
        <v>2</v>
      </c>
      <c r="Q608" s="336">
        <f>SUMIF(Sayfa1!L:L,C608,Sayfa1!M:M)</f>
        <v>4</v>
      </c>
      <c r="R608" s="425"/>
      <c r="S608" s="425"/>
      <c r="T608" s="425"/>
      <c r="U608" s="239"/>
    </row>
    <row r="609" spans="1:21" x14ac:dyDescent="0.35">
      <c r="A609" s="31" t="s">
        <v>104</v>
      </c>
      <c r="B609" s="247" t="s">
        <v>430</v>
      </c>
      <c r="C609" s="37">
        <v>212975</v>
      </c>
      <c r="D609" s="53" t="s">
        <v>164</v>
      </c>
      <c r="E609" s="48" t="s">
        <v>1482</v>
      </c>
      <c r="F609" s="321">
        <v>0</v>
      </c>
      <c r="G609" s="322">
        <v>0</v>
      </c>
      <c r="H609" s="323">
        <v>4</v>
      </c>
      <c r="I609" s="324">
        <v>5</v>
      </c>
      <c r="J609" s="61">
        <v>9</v>
      </c>
      <c r="K609" s="34">
        <v>0</v>
      </c>
      <c r="L609" s="153">
        <v>800</v>
      </c>
      <c r="M609" s="72"/>
      <c r="N609" s="508">
        <f>J609-K609</f>
        <v>9</v>
      </c>
      <c r="O609" s="336">
        <f>SUMIF(beklenen!F:F,C609,beklenen!J:J)</f>
        <v>0</v>
      </c>
      <c r="P609" s="336">
        <f>SUMIF(Sayfa1!I:I,C609,Sayfa1!J:J)</f>
        <v>0</v>
      </c>
      <c r="Q609" s="336">
        <f>SUMIF(Sayfa1!L:L,C609,Sayfa1!M:M)</f>
        <v>11</v>
      </c>
      <c r="R609" s="425"/>
      <c r="S609" s="425"/>
      <c r="T609" s="425"/>
      <c r="U609" s="239"/>
    </row>
    <row r="610" spans="1:21" x14ac:dyDescent="0.35">
      <c r="A610" s="31" t="s">
        <v>104</v>
      </c>
      <c r="B610" s="247" t="s">
        <v>430</v>
      </c>
      <c r="C610" s="37">
        <v>214931</v>
      </c>
      <c r="D610" s="53" t="s">
        <v>164</v>
      </c>
      <c r="E610" s="37" t="s">
        <v>4476</v>
      </c>
      <c r="F610" s="321">
        <v>0</v>
      </c>
      <c r="G610" s="322">
        <v>0</v>
      </c>
      <c r="H610" s="323">
        <v>0</v>
      </c>
      <c r="I610" s="324">
        <v>0</v>
      </c>
      <c r="J610" s="61">
        <v>0</v>
      </c>
      <c r="K610" s="34">
        <v>0</v>
      </c>
      <c r="L610" s="153">
        <v>800</v>
      </c>
      <c r="M610" s="72"/>
      <c r="N610" s="508"/>
      <c r="O610" s="336">
        <f>SUMIF(beklenen!F:F,C610,beklenen!J:J)</f>
        <v>8</v>
      </c>
      <c r="P610" s="336">
        <f>SUMIF(Sayfa1!I:I,C610,Sayfa1!J:J)</f>
        <v>0</v>
      </c>
      <c r="Q610" s="336">
        <f>SUMIF(Sayfa1!L:L,C610,Sayfa1!M:M)</f>
        <v>0</v>
      </c>
      <c r="R610" s="425"/>
      <c r="S610" s="425"/>
      <c r="T610" s="425"/>
      <c r="U610" s="239"/>
    </row>
    <row r="611" spans="1:21" x14ac:dyDescent="0.35">
      <c r="A611" s="31" t="s">
        <v>104</v>
      </c>
      <c r="B611" s="247" t="s">
        <v>1502</v>
      </c>
      <c r="C611" s="37">
        <v>311689</v>
      </c>
      <c r="D611" s="561" t="s">
        <v>164</v>
      </c>
      <c r="E611" s="37" t="s">
        <v>1517</v>
      </c>
      <c r="F611" s="321">
        <v>0</v>
      </c>
      <c r="G611" s="322">
        <v>0</v>
      </c>
      <c r="H611" s="323">
        <v>4</v>
      </c>
      <c r="I611" s="324">
        <v>4</v>
      </c>
      <c r="J611" s="61">
        <v>8</v>
      </c>
      <c r="K611" s="34">
        <v>0</v>
      </c>
      <c r="L611" s="153">
        <v>443</v>
      </c>
      <c r="M611" s="72"/>
      <c r="N611" s="508"/>
      <c r="O611" s="336">
        <f>SUMIF(beklenen!F:F,C611,beklenen!J:J)</f>
        <v>0</v>
      </c>
      <c r="P611" s="336">
        <f>SUMIF(Sayfa1!I:I,C611,Sayfa1!J:J)</f>
        <v>4</v>
      </c>
      <c r="Q611" s="336">
        <f>SUMIF(Sayfa1!L:L,C611,Sayfa1!M:M)</f>
        <v>0</v>
      </c>
      <c r="R611" s="425"/>
      <c r="S611" s="425"/>
      <c r="T611" s="425"/>
      <c r="U611" s="239"/>
    </row>
    <row r="612" spans="1:21" x14ac:dyDescent="0.35">
      <c r="A612" s="31" t="s">
        <v>104</v>
      </c>
      <c r="B612" s="247"/>
      <c r="C612" s="44">
        <v>219459</v>
      </c>
      <c r="D612" s="246" t="s">
        <v>166</v>
      </c>
      <c r="E612" s="245" t="s">
        <v>1311</v>
      </c>
      <c r="F612" s="321">
        <v>0</v>
      </c>
      <c r="G612" s="322">
        <v>0</v>
      </c>
      <c r="H612" s="323">
        <v>4</v>
      </c>
      <c r="I612" s="324">
        <v>4</v>
      </c>
      <c r="J612" s="41">
        <v>8</v>
      </c>
      <c r="K612" s="49">
        <v>0</v>
      </c>
      <c r="L612" s="42">
        <v>819</v>
      </c>
      <c r="M612" s="72"/>
      <c r="N612" s="508"/>
      <c r="O612" s="336">
        <f>SUMIF(beklenen!F:F,C612,beklenen!J:J)</f>
        <v>0</v>
      </c>
      <c r="P612" s="336">
        <f>SUMIF(Sayfa1!I:I,C612,Sayfa1!J:J)</f>
        <v>0</v>
      </c>
      <c r="Q612" s="336">
        <f>SUMIF(Sayfa1!L:L,C612,Sayfa1!M:M)</f>
        <v>22</v>
      </c>
      <c r="R612" s="425"/>
      <c r="S612" s="425"/>
      <c r="T612" s="425"/>
      <c r="U612" s="239"/>
    </row>
    <row r="613" spans="1:21" x14ac:dyDescent="0.35">
      <c r="A613" s="31" t="s">
        <v>104</v>
      </c>
      <c r="B613" s="247"/>
      <c r="C613" s="44">
        <v>519774</v>
      </c>
      <c r="D613" s="43" t="s">
        <v>166</v>
      </c>
      <c r="E613" s="245" t="s">
        <v>2359</v>
      </c>
      <c r="F613" s="321">
        <v>0</v>
      </c>
      <c r="G613" s="322">
        <v>4</v>
      </c>
      <c r="H613" s="323">
        <v>8</v>
      </c>
      <c r="I613" s="324">
        <v>12</v>
      </c>
      <c r="J613" s="41">
        <v>24</v>
      </c>
      <c r="K613" s="49">
        <v>0</v>
      </c>
      <c r="L613" s="42">
        <v>1017</v>
      </c>
      <c r="M613" s="72"/>
      <c r="N613" s="508">
        <f>J613-K613</f>
        <v>24</v>
      </c>
      <c r="O613" s="336">
        <f>SUMIF(beklenen!F:F,C613,beklenen!J:J)</f>
        <v>0</v>
      </c>
      <c r="P613" s="336">
        <f>SUMIF(Sayfa1!I:I,C613,Sayfa1!J:J)</f>
        <v>0</v>
      </c>
      <c r="Q613" s="336">
        <f>SUMIF(Sayfa1!L:L,C613,Sayfa1!M:M)</f>
        <v>2</v>
      </c>
      <c r="R613" s="425"/>
      <c r="S613" s="425"/>
      <c r="T613" s="425"/>
      <c r="U613" s="239"/>
    </row>
    <row r="614" spans="1:21" x14ac:dyDescent="0.35">
      <c r="A614" s="31" t="s">
        <v>104</v>
      </c>
      <c r="B614" s="247" t="s">
        <v>430</v>
      </c>
      <c r="C614" s="44">
        <v>211603</v>
      </c>
      <c r="D614" s="510" t="s">
        <v>166</v>
      </c>
      <c r="E614" s="245" t="s">
        <v>167</v>
      </c>
      <c r="F614" s="321">
        <v>4</v>
      </c>
      <c r="G614" s="322">
        <v>4</v>
      </c>
      <c r="H614" s="323">
        <v>10</v>
      </c>
      <c r="I614" s="324">
        <v>0</v>
      </c>
      <c r="J614" s="41">
        <v>18</v>
      </c>
      <c r="K614" s="49">
        <v>0</v>
      </c>
      <c r="L614" s="123">
        <v>865</v>
      </c>
      <c r="M614" s="72"/>
      <c r="N614" s="508">
        <f>J614-K614</f>
        <v>18</v>
      </c>
      <c r="O614" s="336">
        <f>SUMIF(beklenen!F:F,C614,beklenen!J:J)</f>
        <v>0</v>
      </c>
      <c r="P614" s="336">
        <f>SUMIF(Sayfa1!I:I,C614,Sayfa1!J:J)</f>
        <v>18</v>
      </c>
      <c r="Q614" s="336">
        <f>SUMIF(Sayfa1!L:L,C614,Sayfa1!M:M)</f>
        <v>8</v>
      </c>
      <c r="R614" s="425"/>
      <c r="S614" s="425"/>
      <c r="T614" s="425"/>
      <c r="U614" s="239"/>
    </row>
    <row r="615" spans="1:21" ht="14.15" customHeight="1" x14ac:dyDescent="0.35">
      <c r="A615" s="31" t="s">
        <v>104</v>
      </c>
      <c r="B615" s="247"/>
      <c r="C615" s="66">
        <v>219704</v>
      </c>
      <c r="D615" s="547" t="s">
        <v>1299</v>
      </c>
      <c r="E615" s="37" t="s">
        <v>1300</v>
      </c>
      <c r="F615" s="321">
        <v>0</v>
      </c>
      <c r="G615" s="322">
        <v>0</v>
      </c>
      <c r="H615" s="323">
        <v>4</v>
      </c>
      <c r="I615" s="324">
        <v>0</v>
      </c>
      <c r="J615" s="61">
        <v>4</v>
      </c>
      <c r="K615" s="72">
        <v>0</v>
      </c>
      <c r="L615" s="153">
        <v>814</v>
      </c>
      <c r="M615" s="72"/>
      <c r="N615" s="508">
        <f>J615-K615</f>
        <v>4</v>
      </c>
      <c r="O615" s="336">
        <f>SUMIF(beklenen!F:F,C615,beklenen!J:J)</f>
        <v>0</v>
      </c>
      <c r="P615" s="336">
        <f>SUMIF(Sayfa1!I:I,C615,Sayfa1!J:J)</f>
        <v>4</v>
      </c>
      <c r="Q615" s="336">
        <f>SUMIF(Sayfa1!L:L,C615,Sayfa1!M:M)</f>
        <v>0</v>
      </c>
      <c r="R615" s="425"/>
      <c r="S615" s="425"/>
      <c r="T615" s="425"/>
      <c r="U615" s="239"/>
    </row>
    <row r="616" spans="1:21" x14ac:dyDescent="0.35">
      <c r="A616" s="31" t="s">
        <v>104</v>
      </c>
      <c r="B616" s="247"/>
      <c r="C616" s="245">
        <v>219581</v>
      </c>
      <c r="D616" s="562" t="s">
        <v>168</v>
      </c>
      <c r="E616" s="245" t="s">
        <v>1253</v>
      </c>
      <c r="F616" s="321">
        <v>6</v>
      </c>
      <c r="G616" s="322">
        <v>0</v>
      </c>
      <c r="H616" s="323">
        <v>8</v>
      </c>
      <c r="I616" s="324">
        <v>4</v>
      </c>
      <c r="J616" s="41">
        <v>18</v>
      </c>
      <c r="K616" s="28">
        <v>0</v>
      </c>
      <c r="L616" s="123">
        <v>720</v>
      </c>
      <c r="M616" s="72"/>
      <c r="N616" s="508">
        <f>J616-K616</f>
        <v>18</v>
      </c>
      <c r="O616" s="336">
        <f>SUMIF(beklenen!F:F,C616,beklenen!J:J)</f>
        <v>0</v>
      </c>
      <c r="P616" s="336">
        <f>SUMIF(Sayfa1!I:I,C616,Sayfa1!J:J)</f>
        <v>14</v>
      </c>
      <c r="Q616" s="336">
        <f>SUMIF(Sayfa1!L:L,C616,Sayfa1!M:M)</f>
        <v>2</v>
      </c>
      <c r="R616" s="425"/>
      <c r="S616" s="425"/>
      <c r="T616" s="425"/>
      <c r="U616" s="239"/>
    </row>
    <row r="617" spans="1:21" x14ac:dyDescent="0.35">
      <c r="A617" s="31" t="s">
        <v>104</v>
      </c>
      <c r="B617" s="247"/>
      <c r="C617" s="37">
        <v>219420</v>
      </c>
      <c r="D617" s="106" t="s">
        <v>169</v>
      </c>
      <c r="E617" s="37" t="s">
        <v>1311</v>
      </c>
      <c r="F617" s="321">
        <v>0</v>
      </c>
      <c r="G617" s="322">
        <v>0</v>
      </c>
      <c r="H617" s="323">
        <v>4</v>
      </c>
      <c r="I617" s="324">
        <v>12</v>
      </c>
      <c r="J617" s="61">
        <v>16</v>
      </c>
      <c r="K617" s="72">
        <v>0</v>
      </c>
      <c r="L617" s="36">
        <v>846</v>
      </c>
      <c r="M617" s="72"/>
      <c r="N617" s="508"/>
      <c r="O617" s="336">
        <f>SUMIF(beklenen!F:F,C617,beklenen!J:J)</f>
        <v>0</v>
      </c>
      <c r="P617" s="336">
        <f>SUMIF(Sayfa1!I:I,C617,Sayfa1!J:J)</f>
        <v>0</v>
      </c>
      <c r="Q617" s="336">
        <f>SUMIF(Sayfa1!L:L,C617,Sayfa1!M:M)</f>
        <v>43</v>
      </c>
      <c r="R617" s="425"/>
      <c r="S617" s="425"/>
      <c r="T617" s="425"/>
      <c r="U617" s="239"/>
    </row>
    <row r="618" spans="1:21" x14ac:dyDescent="0.35">
      <c r="A618" s="31" t="s">
        <v>104</v>
      </c>
      <c r="B618" s="247"/>
      <c r="C618" s="37">
        <v>518319</v>
      </c>
      <c r="D618" s="145" t="s">
        <v>169</v>
      </c>
      <c r="E618" s="37" t="s">
        <v>2844</v>
      </c>
      <c r="F618" s="321">
        <v>0</v>
      </c>
      <c r="G618" s="322">
        <v>0</v>
      </c>
      <c r="H618" s="323">
        <v>0</v>
      </c>
      <c r="I618" s="324">
        <v>2</v>
      </c>
      <c r="J618" s="61">
        <v>2</v>
      </c>
      <c r="K618" s="72">
        <v>0</v>
      </c>
      <c r="L618" s="36">
        <v>1045</v>
      </c>
      <c r="M618" s="72"/>
      <c r="N618" s="508">
        <f>J618-K618</f>
        <v>2</v>
      </c>
      <c r="O618" s="336">
        <f>SUMIF(beklenen!F:F,C618,beklenen!J:J)</f>
        <v>0</v>
      </c>
      <c r="P618" s="336">
        <f>SUMIF(Sayfa1!I:I,C618,Sayfa1!J:J)</f>
        <v>1</v>
      </c>
      <c r="Q618" s="336">
        <f>SUMIF(Sayfa1!L:L,C618,Sayfa1!M:M)</f>
        <v>0</v>
      </c>
      <c r="R618" s="425"/>
      <c r="S618" s="425"/>
      <c r="T618" s="425"/>
      <c r="U618" s="239"/>
    </row>
    <row r="619" spans="1:21" x14ac:dyDescent="0.35">
      <c r="A619" s="31" t="s">
        <v>104</v>
      </c>
      <c r="B619" s="247"/>
      <c r="C619" s="122">
        <v>519729</v>
      </c>
      <c r="D619" s="529" t="s">
        <v>169</v>
      </c>
      <c r="E619" s="37" t="s">
        <v>791</v>
      </c>
      <c r="F619" s="321">
        <v>0</v>
      </c>
      <c r="G619" s="322">
        <v>4</v>
      </c>
      <c r="H619" s="323">
        <v>5</v>
      </c>
      <c r="I619" s="324">
        <v>0</v>
      </c>
      <c r="J619" s="61">
        <v>9</v>
      </c>
      <c r="K619" s="72">
        <v>0</v>
      </c>
      <c r="L619" s="153">
        <v>1068</v>
      </c>
      <c r="M619" s="72"/>
      <c r="N619" s="508">
        <f>J619-K619</f>
        <v>9</v>
      </c>
      <c r="O619" s="336">
        <f>SUMIF(beklenen!F:F,C619,beklenen!J:J)</f>
        <v>0</v>
      </c>
      <c r="P619" s="336">
        <f>SUMIF(Sayfa1!I:I,C619,Sayfa1!J:J)</f>
        <v>5</v>
      </c>
      <c r="Q619" s="336">
        <f>SUMIF(Sayfa1!L:L,C619,Sayfa1!M:M)</f>
        <v>2</v>
      </c>
      <c r="R619" s="425"/>
      <c r="S619" s="425"/>
      <c r="T619" s="425"/>
      <c r="U619" s="239"/>
    </row>
    <row r="620" spans="1:21" x14ac:dyDescent="0.35">
      <c r="A620" s="31" t="s">
        <v>104</v>
      </c>
      <c r="B620" s="247"/>
      <c r="C620" s="122">
        <v>618118</v>
      </c>
      <c r="D620" s="534" t="s">
        <v>169</v>
      </c>
      <c r="E620" s="37" t="s">
        <v>770</v>
      </c>
      <c r="F620" s="321">
        <v>0</v>
      </c>
      <c r="G620" s="322">
        <v>0</v>
      </c>
      <c r="H620" s="323">
        <v>9</v>
      </c>
      <c r="I620" s="324">
        <v>4</v>
      </c>
      <c r="J620" s="61">
        <v>13</v>
      </c>
      <c r="K620" s="72">
        <v>0</v>
      </c>
      <c r="L620" s="153">
        <v>1068</v>
      </c>
      <c r="M620" s="72"/>
      <c r="N620" s="508">
        <f>J620-K620</f>
        <v>13</v>
      </c>
      <c r="O620" s="336">
        <f>SUMIF(beklenen!F:F,C620,beklenen!J:J)</f>
        <v>0</v>
      </c>
      <c r="P620" s="336">
        <f>SUMIF(Sayfa1!I:I,C620,Sayfa1!J:J)</f>
        <v>6</v>
      </c>
      <c r="Q620" s="336">
        <f>SUMIF(Sayfa1!L:L,C620,Sayfa1!M:M)</f>
        <v>2</v>
      </c>
      <c r="R620" s="425"/>
      <c r="S620" s="425"/>
      <c r="T620" s="425"/>
      <c r="U620" s="239"/>
    </row>
    <row r="621" spans="1:21" x14ac:dyDescent="0.35">
      <c r="A621" s="31" t="s">
        <v>104</v>
      </c>
      <c r="B621" s="247"/>
      <c r="C621" s="122">
        <v>519194</v>
      </c>
      <c r="D621" s="529" t="s">
        <v>169</v>
      </c>
      <c r="E621" s="37" t="s">
        <v>783</v>
      </c>
      <c r="F621" s="321">
        <v>0</v>
      </c>
      <c r="G621" s="322">
        <v>0</v>
      </c>
      <c r="H621" s="323">
        <v>2</v>
      </c>
      <c r="I621" s="324">
        <v>4</v>
      </c>
      <c r="J621" s="61">
        <v>6</v>
      </c>
      <c r="K621" s="72">
        <v>0</v>
      </c>
      <c r="L621" s="153">
        <v>1068</v>
      </c>
      <c r="M621" s="72"/>
      <c r="N621" s="508">
        <f>J621-K621</f>
        <v>6</v>
      </c>
      <c r="O621" s="336">
        <f>SUMIF(beklenen!F:F,C621,beklenen!J:J)</f>
        <v>0</v>
      </c>
      <c r="P621" s="336">
        <f>SUMIF(Sayfa1!I:I,C621,Sayfa1!J:J)</f>
        <v>6</v>
      </c>
      <c r="Q621" s="336">
        <f>SUMIF(Sayfa1!L:L,C621,Sayfa1!M:M)</f>
        <v>4</v>
      </c>
      <c r="R621" s="425"/>
      <c r="S621" s="425"/>
      <c r="T621" s="425"/>
      <c r="U621" s="239"/>
    </row>
    <row r="622" spans="1:21" x14ac:dyDescent="0.35">
      <c r="A622" s="31" t="s">
        <v>104</v>
      </c>
      <c r="B622" s="247"/>
      <c r="C622" s="122">
        <v>519794</v>
      </c>
      <c r="D622" s="106" t="s">
        <v>169</v>
      </c>
      <c r="E622" s="37" t="s">
        <v>3717</v>
      </c>
      <c r="F622" s="321">
        <v>0</v>
      </c>
      <c r="G622" s="322">
        <v>0</v>
      </c>
      <c r="H622" s="323">
        <v>0</v>
      </c>
      <c r="I622" s="324">
        <v>4</v>
      </c>
      <c r="J622" s="61">
        <v>4</v>
      </c>
      <c r="K622" s="72">
        <v>0</v>
      </c>
      <c r="L622" s="153">
        <v>1075</v>
      </c>
      <c r="M622" s="72"/>
      <c r="N622" s="508"/>
      <c r="O622" s="336">
        <f>SUMIF(beklenen!F:F,C622,beklenen!J:J)</f>
        <v>0</v>
      </c>
      <c r="P622" s="336">
        <f>SUMIF(Sayfa1!I:I,C622,Sayfa1!J:J)</f>
        <v>0</v>
      </c>
      <c r="Q622" s="336">
        <f>SUMIF(Sayfa1!L:L,C622,Sayfa1!M:M)</f>
        <v>0</v>
      </c>
      <c r="R622" s="425"/>
      <c r="S622" s="425"/>
      <c r="T622" s="425"/>
      <c r="U622" s="239"/>
    </row>
    <row r="623" spans="1:21" x14ac:dyDescent="0.35">
      <c r="A623" s="31" t="s">
        <v>104</v>
      </c>
      <c r="B623" s="247" t="s">
        <v>1266</v>
      </c>
      <c r="C623" s="122">
        <v>315629</v>
      </c>
      <c r="D623" s="106" t="s">
        <v>169</v>
      </c>
      <c r="E623" s="37" t="s">
        <v>1921</v>
      </c>
      <c r="F623" s="321">
        <v>0</v>
      </c>
      <c r="G623" s="322">
        <v>0</v>
      </c>
      <c r="H623" s="323">
        <v>0</v>
      </c>
      <c r="I623" s="324">
        <v>0</v>
      </c>
      <c r="J623" s="61">
        <v>0</v>
      </c>
      <c r="K623" s="72">
        <v>0</v>
      </c>
      <c r="L623" s="153">
        <v>542</v>
      </c>
      <c r="M623" s="72"/>
      <c r="N623" s="508">
        <f>J623-K623</f>
        <v>0</v>
      </c>
      <c r="O623" s="336">
        <f>SUMIF(beklenen!F:F,C623,beklenen!J:J)</f>
        <v>0</v>
      </c>
      <c r="P623" s="336">
        <f>SUMIF(Sayfa1!I:I,C623,Sayfa1!J:J)</f>
        <v>0</v>
      </c>
      <c r="Q623" s="336">
        <f>SUMIF(Sayfa1!L:L,C623,Sayfa1!M:M)</f>
        <v>14</v>
      </c>
      <c r="R623" s="425"/>
      <c r="S623" s="425"/>
      <c r="T623" s="425"/>
      <c r="U623" s="239"/>
    </row>
    <row r="624" spans="1:21" x14ac:dyDescent="0.35">
      <c r="A624" s="31" t="s">
        <v>104</v>
      </c>
      <c r="B624" s="247" t="s">
        <v>430</v>
      </c>
      <c r="C624" s="37">
        <v>212993</v>
      </c>
      <c r="D624" s="529" t="s">
        <v>169</v>
      </c>
      <c r="E624" s="48" t="s">
        <v>422</v>
      </c>
      <c r="F624" s="321">
        <v>0</v>
      </c>
      <c r="G624" s="322">
        <v>4</v>
      </c>
      <c r="H624" s="323">
        <v>36</v>
      </c>
      <c r="I624" s="324">
        <v>8</v>
      </c>
      <c r="J624" s="61">
        <v>48</v>
      </c>
      <c r="K624" s="72">
        <v>0</v>
      </c>
      <c r="L624" s="153">
        <v>821</v>
      </c>
      <c r="M624" s="72"/>
      <c r="N624" s="508">
        <f>J624-K624</f>
        <v>48</v>
      </c>
      <c r="O624" s="336">
        <f>SUMIF(beklenen!F:F,C624,beklenen!J:J)</f>
        <v>0</v>
      </c>
      <c r="P624" s="336">
        <f>SUMIF(Sayfa1!I:I,C624,Sayfa1!J:J)</f>
        <v>48</v>
      </c>
      <c r="Q624" s="336">
        <f>SUMIF(Sayfa1!L:L,C624,Sayfa1!M:M)</f>
        <v>8</v>
      </c>
      <c r="R624" s="425"/>
      <c r="S624" s="425"/>
      <c r="T624" s="425"/>
      <c r="U624" s="239"/>
    </row>
    <row r="625" spans="1:21" x14ac:dyDescent="0.35">
      <c r="A625" s="31" t="s">
        <v>104</v>
      </c>
      <c r="B625" s="247" t="s">
        <v>430</v>
      </c>
      <c r="C625" s="37">
        <v>214993</v>
      </c>
      <c r="D625" s="106" t="s">
        <v>169</v>
      </c>
      <c r="E625" s="37" t="s">
        <v>2414</v>
      </c>
      <c r="F625" s="321">
        <v>0</v>
      </c>
      <c r="G625" s="322">
        <v>0</v>
      </c>
      <c r="H625" s="323">
        <v>12</v>
      </c>
      <c r="I625" s="324">
        <v>8</v>
      </c>
      <c r="J625" s="61">
        <v>20</v>
      </c>
      <c r="K625" s="72">
        <v>0</v>
      </c>
      <c r="L625" s="153">
        <v>843</v>
      </c>
      <c r="M625" s="72"/>
      <c r="N625" s="508">
        <f>J625-K625</f>
        <v>20</v>
      </c>
      <c r="O625" s="336">
        <f>SUMIF(beklenen!F:F,C625,beklenen!J:J)</f>
        <v>0</v>
      </c>
      <c r="P625" s="336">
        <f>SUMIF(Sayfa1!I:I,C625,Sayfa1!J:J)</f>
        <v>0</v>
      </c>
      <c r="Q625" s="336">
        <f>SUMIF(Sayfa1!L:L,C625,Sayfa1!M:M)</f>
        <v>0</v>
      </c>
      <c r="R625" s="425"/>
      <c r="S625" s="425"/>
      <c r="T625" s="425"/>
      <c r="U625" s="239"/>
    </row>
    <row r="626" spans="1:21" x14ac:dyDescent="0.35">
      <c r="A626" s="31" t="s">
        <v>104</v>
      </c>
      <c r="B626" s="247" t="s">
        <v>430</v>
      </c>
      <c r="C626" s="37">
        <v>612119</v>
      </c>
      <c r="D626" s="528" t="s">
        <v>169</v>
      </c>
      <c r="E626" s="37" t="s">
        <v>1485</v>
      </c>
      <c r="F626" s="321">
        <v>0</v>
      </c>
      <c r="G626" s="322">
        <v>0</v>
      </c>
      <c r="H626" s="323">
        <v>4</v>
      </c>
      <c r="I626" s="324">
        <v>4</v>
      </c>
      <c r="J626" s="61">
        <v>8</v>
      </c>
      <c r="K626" s="72">
        <v>0</v>
      </c>
      <c r="L626" s="153">
        <v>988</v>
      </c>
      <c r="M626" s="72"/>
      <c r="N626" s="508"/>
      <c r="O626" s="336">
        <f>SUMIF(beklenen!F:F,C626,beklenen!J:J)</f>
        <v>0</v>
      </c>
      <c r="P626" s="336">
        <f>SUMIF(Sayfa1!I:I,C626,Sayfa1!J:J)</f>
        <v>4</v>
      </c>
      <c r="Q626" s="336">
        <f>SUMIF(Sayfa1!L:L,C626,Sayfa1!M:M)</f>
        <v>12</v>
      </c>
      <c r="R626" s="425"/>
      <c r="S626" s="425"/>
      <c r="T626" s="425"/>
      <c r="U626" s="239"/>
    </row>
    <row r="627" spans="1:21" x14ac:dyDescent="0.35">
      <c r="A627" s="31" t="s">
        <v>104</v>
      </c>
      <c r="B627" s="247"/>
      <c r="C627" s="44">
        <v>219416</v>
      </c>
      <c r="D627" s="47" t="s">
        <v>170</v>
      </c>
      <c r="E627" s="245" t="s">
        <v>1356</v>
      </c>
      <c r="F627" s="321">
        <v>0</v>
      </c>
      <c r="G627" s="322">
        <v>0</v>
      </c>
      <c r="H627" s="323">
        <v>4</v>
      </c>
      <c r="I627" s="324">
        <v>4</v>
      </c>
      <c r="J627" s="41">
        <v>8</v>
      </c>
      <c r="K627" s="288">
        <v>0</v>
      </c>
      <c r="L627" s="42">
        <v>835</v>
      </c>
      <c r="M627" s="72"/>
      <c r="N627" s="508">
        <f>J627-K627</f>
        <v>8</v>
      </c>
      <c r="O627" s="336">
        <f>SUMIF(beklenen!F:F,C627,beklenen!J:J)</f>
        <v>0</v>
      </c>
      <c r="P627" s="336">
        <f>SUMIF(Sayfa1!I:I,C627,Sayfa1!J:J)</f>
        <v>0</v>
      </c>
      <c r="Q627" s="336">
        <f>SUMIF(Sayfa1!L:L,C627,Sayfa1!M:M)</f>
        <v>25</v>
      </c>
      <c r="R627" s="425"/>
      <c r="S627" s="425"/>
      <c r="T627" s="425"/>
      <c r="U627" s="239"/>
    </row>
    <row r="628" spans="1:21" x14ac:dyDescent="0.35">
      <c r="A628" s="31" t="s">
        <v>104</v>
      </c>
      <c r="B628" s="247"/>
      <c r="C628" s="44">
        <v>519279</v>
      </c>
      <c r="D628" s="164" t="s">
        <v>170</v>
      </c>
      <c r="E628" s="245" t="s">
        <v>739</v>
      </c>
      <c r="F628" s="321">
        <v>0</v>
      </c>
      <c r="G628" s="322">
        <v>0</v>
      </c>
      <c r="H628" s="323">
        <v>0</v>
      </c>
      <c r="I628" s="324">
        <v>0</v>
      </c>
      <c r="J628" s="41">
        <v>0</v>
      </c>
      <c r="K628" s="288">
        <v>0</v>
      </c>
      <c r="L628" s="42">
        <v>1085</v>
      </c>
      <c r="M628" s="72"/>
      <c r="N628" s="508">
        <f>J628-K628</f>
        <v>0</v>
      </c>
      <c r="O628" s="336">
        <f>SUMIF(beklenen!F:F,C628,beklenen!J:J)</f>
        <v>0</v>
      </c>
      <c r="P628" s="336">
        <f>SUMIF(Sayfa1!I:I,C628,Sayfa1!J:J)</f>
        <v>0</v>
      </c>
      <c r="Q628" s="336">
        <f>SUMIF(Sayfa1!L:L,C628,Sayfa1!M:M)</f>
        <v>16</v>
      </c>
      <c r="R628" s="425"/>
      <c r="S628" s="425"/>
      <c r="T628" s="425"/>
      <c r="U628" s="239"/>
    </row>
    <row r="629" spans="1:21" x14ac:dyDescent="0.35">
      <c r="A629" s="31" t="s">
        <v>104</v>
      </c>
      <c r="B629" s="125"/>
      <c r="C629" s="138">
        <v>519773</v>
      </c>
      <c r="D629" s="164" t="s">
        <v>170</v>
      </c>
      <c r="E629" s="52" t="s">
        <v>2367</v>
      </c>
      <c r="F629" s="321">
        <v>0</v>
      </c>
      <c r="G629" s="322">
        <v>0</v>
      </c>
      <c r="H629" s="323">
        <v>0</v>
      </c>
      <c r="I629" s="324">
        <v>0</v>
      </c>
      <c r="J629" s="41">
        <v>0</v>
      </c>
      <c r="K629" s="288">
        <v>2</v>
      </c>
      <c r="L629" s="123">
        <v>1093</v>
      </c>
      <c r="M629" s="72"/>
      <c r="N629" s="508"/>
      <c r="O629" s="336">
        <f>SUMIF(beklenen!F:F,C629,beklenen!J:J)</f>
        <v>10</v>
      </c>
      <c r="P629" s="336">
        <f>SUMIF(Sayfa1!I:I,C629,Sayfa1!J:J)</f>
        <v>0</v>
      </c>
      <c r="Q629" s="336">
        <f>SUMIF(Sayfa1!L:L,C629,Sayfa1!M:M)</f>
        <v>0</v>
      </c>
      <c r="R629" s="425"/>
      <c r="S629" s="425"/>
      <c r="T629" s="425"/>
      <c r="U629" s="239"/>
    </row>
    <row r="630" spans="1:21" x14ac:dyDescent="0.35">
      <c r="A630" s="31" t="s">
        <v>104</v>
      </c>
      <c r="B630" s="247" t="s">
        <v>1266</v>
      </c>
      <c r="C630" s="138">
        <v>315696</v>
      </c>
      <c r="D630" s="255" t="s">
        <v>170</v>
      </c>
      <c r="E630" s="52" t="s">
        <v>2368</v>
      </c>
      <c r="F630" s="321">
        <v>0</v>
      </c>
      <c r="G630" s="322">
        <v>0</v>
      </c>
      <c r="H630" s="323">
        <v>0</v>
      </c>
      <c r="I630" s="324">
        <v>4</v>
      </c>
      <c r="J630" s="41">
        <v>4</v>
      </c>
      <c r="K630" s="288">
        <v>0</v>
      </c>
      <c r="L630" s="123">
        <v>542</v>
      </c>
      <c r="M630" s="72"/>
      <c r="N630" s="508">
        <f>J630-K630</f>
        <v>4</v>
      </c>
      <c r="O630" s="336">
        <f>SUMIF(beklenen!F:F,C630,beklenen!J:J)</f>
        <v>0</v>
      </c>
      <c r="P630" s="336">
        <f>SUMIF(Sayfa1!I:I,C630,Sayfa1!J:J)</f>
        <v>0</v>
      </c>
      <c r="Q630" s="336">
        <f>SUMIF(Sayfa1!L:L,C630,Sayfa1!M:M)</f>
        <v>0</v>
      </c>
      <c r="R630" s="425"/>
      <c r="S630" s="425"/>
      <c r="T630" s="425"/>
      <c r="U630" s="239"/>
    </row>
    <row r="631" spans="1:21" x14ac:dyDescent="0.35">
      <c r="A631" s="31" t="s">
        <v>104</v>
      </c>
      <c r="B631" s="247" t="s">
        <v>430</v>
      </c>
      <c r="C631" s="39">
        <v>214932</v>
      </c>
      <c r="D631" s="246" t="s">
        <v>170</v>
      </c>
      <c r="E631" s="245" t="s">
        <v>2450</v>
      </c>
      <c r="F631" s="321">
        <v>0</v>
      </c>
      <c r="G631" s="322">
        <v>0</v>
      </c>
      <c r="H631" s="323">
        <v>0</v>
      </c>
      <c r="I631" s="324">
        <v>0</v>
      </c>
      <c r="J631" s="41">
        <v>0</v>
      </c>
      <c r="K631" s="288">
        <v>0</v>
      </c>
      <c r="L631" s="42">
        <v>845</v>
      </c>
      <c r="M631" s="72"/>
      <c r="N631" s="508"/>
      <c r="O631" s="336">
        <f>SUMIF(beklenen!F:F,C631,beklenen!J:J)</f>
        <v>60</v>
      </c>
      <c r="P631" s="336">
        <f>SUMIF(Sayfa1!I:I,C631,Sayfa1!J:J)</f>
        <v>0</v>
      </c>
      <c r="Q631" s="336">
        <f>SUMIF(Sayfa1!L:L,C631,Sayfa1!M:M)</f>
        <v>0</v>
      </c>
      <c r="R631" s="425"/>
      <c r="S631" s="425"/>
      <c r="T631" s="425"/>
      <c r="U631" s="239"/>
    </row>
    <row r="632" spans="1:21" x14ac:dyDescent="0.35">
      <c r="A632" s="31" t="s">
        <v>104</v>
      </c>
      <c r="B632" s="247" t="s">
        <v>430</v>
      </c>
      <c r="C632" s="39">
        <v>511152</v>
      </c>
      <c r="D632" s="530" t="s">
        <v>170</v>
      </c>
      <c r="E632" s="245" t="s">
        <v>1091</v>
      </c>
      <c r="F632" s="321">
        <v>0</v>
      </c>
      <c r="G632" s="322">
        <v>0</v>
      </c>
      <c r="H632" s="323">
        <v>7</v>
      </c>
      <c r="I632" s="324">
        <v>0</v>
      </c>
      <c r="J632" s="41">
        <v>7</v>
      </c>
      <c r="K632" s="288">
        <v>0</v>
      </c>
      <c r="L632" s="42">
        <v>960</v>
      </c>
      <c r="M632" s="72"/>
      <c r="N632" s="508"/>
      <c r="O632" s="336">
        <f>SUMIF(beklenen!F:F,C632,beklenen!J:J)</f>
        <v>0</v>
      </c>
      <c r="P632" s="336">
        <f>SUMIF(Sayfa1!I:I,C632,Sayfa1!J:J)</f>
        <v>7</v>
      </c>
      <c r="Q632" s="336">
        <f>SUMIF(Sayfa1!L:L,C632,Sayfa1!M:M)</f>
        <v>8</v>
      </c>
      <c r="R632" s="425"/>
      <c r="S632" s="425"/>
      <c r="T632" s="425"/>
      <c r="U632" s="239"/>
    </row>
    <row r="633" spans="1:21" x14ac:dyDescent="0.35">
      <c r="A633" s="31" t="s">
        <v>104</v>
      </c>
      <c r="B633" s="247" t="s">
        <v>430</v>
      </c>
      <c r="C633" s="245">
        <v>612122</v>
      </c>
      <c r="D633" s="59" t="s">
        <v>170</v>
      </c>
      <c r="E633" s="245" t="s">
        <v>1487</v>
      </c>
      <c r="F633" s="321">
        <v>0</v>
      </c>
      <c r="G633" s="322">
        <v>0</v>
      </c>
      <c r="H633" s="323">
        <v>25</v>
      </c>
      <c r="I633" s="324">
        <v>20</v>
      </c>
      <c r="J633" s="41">
        <v>45</v>
      </c>
      <c r="K633" s="288">
        <v>0</v>
      </c>
      <c r="L633" s="42">
        <v>960</v>
      </c>
      <c r="M633" s="72"/>
      <c r="N633" s="508">
        <f>J633-K633</f>
        <v>45</v>
      </c>
      <c r="O633" s="336">
        <f>SUMIF(beklenen!F:F,C633,beklenen!J:J)</f>
        <v>0</v>
      </c>
      <c r="P633" s="336">
        <f>SUMIF(Sayfa1!I:I,C633,Sayfa1!J:J)</f>
        <v>0</v>
      </c>
      <c r="Q633" s="336">
        <f>SUMIF(Sayfa1!L:L,C633,Sayfa1!M:M)</f>
        <v>40</v>
      </c>
      <c r="R633" s="425"/>
      <c r="S633" s="425"/>
      <c r="T633" s="425"/>
      <c r="U633" s="239"/>
    </row>
    <row r="634" spans="1:21" x14ac:dyDescent="0.35">
      <c r="A634" s="31" t="s">
        <v>104</v>
      </c>
      <c r="B634" s="247" t="s">
        <v>430</v>
      </c>
      <c r="C634" s="37">
        <v>511104</v>
      </c>
      <c r="D634" s="257" t="s">
        <v>1159</v>
      </c>
      <c r="E634" s="37" t="s">
        <v>1658</v>
      </c>
      <c r="F634" s="321">
        <v>0</v>
      </c>
      <c r="G634" s="322">
        <v>0</v>
      </c>
      <c r="H634" s="323">
        <v>0</v>
      </c>
      <c r="I634" s="324">
        <v>0</v>
      </c>
      <c r="J634" s="61">
        <v>0</v>
      </c>
      <c r="K634" s="34">
        <v>0</v>
      </c>
      <c r="L634" s="36">
        <v>914</v>
      </c>
      <c r="M634" s="72"/>
      <c r="N634" s="508">
        <f>J634-K634</f>
        <v>0</v>
      </c>
      <c r="O634" s="336">
        <f>SUMIF(beklenen!F:F,C634,beklenen!J:J)</f>
        <v>0</v>
      </c>
      <c r="P634" s="336">
        <f>SUMIF(Sayfa1!I:I,C634,Sayfa1!J:J)</f>
        <v>0</v>
      </c>
      <c r="Q634" s="336">
        <f>SUMIF(Sayfa1!L:L,C634,Sayfa1!M:M)</f>
        <v>4</v>
      </c>
      <c r="R634" s="425"/>
      <c r="S634" s="425"/>
      <c r="T634" s="425"/>
      <c r="U634" s="239"/>
    </row>
    <row r="635" spans="1:21" x14ac:dyDescent="0.35">
      <c r="A635" s="31" t="s">
        <v>104</v>
      </c>
      <c r="B635" s="247"/>
      <c r="C635" s="245">
        <v>219417</v>
      </c>
      <c r="D635" s="246" t="s">
        <v>171</v>
      </c>
      <c r="E635" s="245" t="s">
        <v>1291</v>
      </c>
      <c r="F635" s="321">
        <v>0</v>
      </c>
      <c r="G635" s="322">
        <v>1</v>
      </c>
      <c r="H635" s="323">
        <v>9</v>
      </c>
      <c r="I635" s="324">
        <v>9</v>
      </c>
      <c r="J635" s="41">
        <v>19</v>
      </c>
      <c r="K635" s="49">
        <v>0</v>
      </c>
      <c r="L635" s="42">
        <v>591</v>
      </c>
      <c r="M635" s="72"/>
      <c r="N635" s="508">
        <f>J635-K635</f>
        <v>19</v>
      </c>
      <c r="O635" s="336">
        <f>SUMIF(beklenen!F:F,C635,beklenen!J:J)</f>
        <v>0</v>
      </c>
      <c r="P635" s="336">
        <f>SUMIF(Sayfa1!I:I,C635,Sayfa1!J:J)</f>
        <v>0</v>
      </c>
      <c r="Q635" s="336">
        <f>SUMIF(Sayfa1!L:L,C635,Sayfa1!M:M)</f>
        <v>51</v>
      </c>
      <c r="R635" s="425"/>
      <c r="S635" s="425"/>
      <c r="T635" s="425"/>
      <c r="U635" s="239"/>
    </row>
    <row r="636" spans="1:21" x14ac:dyDescent="0.35">
      <c r="A636" s="31" t="s">
        <v>104</v>
      </c>
      <c r="B636" s="247"/>
      <c r="C636" s="245">
        <v>519206</v>
      </c>
      <c r="D636" s="530" t="s">
        <v>171</v>
      </c>
      <c r="E636" s="245" t="s">
        <v>1882</v>
      </c>
      <c r="F636" s="321">
        <v>0</v>
      </c>
      <c r="G636" s="322">
        <v>0</v>
      </c>
      <c r="H636" s="323">
        <v>4</v>
      </c>
      <c r="I636" s="324">
        <v>4</v>
      </c>
      <c r="J636" s="41">
        <v>8</v>
      </c>
      <c r="K636" s="49">
        <v>0</v>
      </c>
      <c r="L636" s="42">
        <v>891</v>
      </c>
      <c r="M636" s="72"/>
      <c r="N636" s="508">
        <f t="shared" ref="N636:N645" si="31">J636-K636</f>
        <v>8</v>
      </c>
      <c r="O636" s="336">
        <f>SUMIF(beklenen!F:F,C636,beklenen!J:J)</f>
        <v>0</v>
      </c>
      <c r="P636" s="336">
        <f>SUMIF(Sayfa1!I:I,C636,Sayfa1!J:J)</f>
        <v>4</v>
      </c>
      <c r="Q636" s="336">
        <f>SUMIF(Sayfa1!L:L,C636,Sayfa1!M:M)</f>
        <v>1</v>
      </c>
      <c r="R636" s="425"/>
      <c r="S636" s="425"/>
      <c r="T636" s="425"/>
      <c r="U636" s="239"/>
    </row>
    <row r="637" spans="1:21" x14ac:dyDescent="0.35">
      <c r="A637" s="31" t="s">
        <v>104</v>
      </c>
      <c r="B637" s="247"/>
      <c r="C637" s="245">
        <v>618155</v>
      </c>
      <c r="D637" s="246" t="s">
        <v>171</v>
      </c>
      <c r="E637" s="245" t="s">
        <v>1878</v>
      </c>
      <c r="F637" s="321">
        <v>0</v>
      </c>
      <c r="G637" s="322">
        <v>2</v>
      </c>
      <c r="H637" s="323">
        <v>0</v>
      </c>
      <c r="I637" s="324">
        <v>1</v>
      </c>
      <c r="J637" s="41">
        <v>3</v>
      </c>
      <c r="K637" s="49">
        <v>0</v>
      </c>
      <c r="L637" s="42">
        <v>743</v>
      </c>
      <c r="M637" s="72"/>
      <c r="N637" s="508">
        <f t="shared" si="31"/>
        <v>3</v>
      </c>
      <c r="O637" s="336">
        <f>SUMIF(beklenen!F:F,C637,beklenen!J:J)</f>
        <v>0</v>
      </c>
      <c r="P637" s="336">
        <f>SUMIF(Sayfa1!I:I,C637,Sayfa1!J:J)</f>
        <v>0</v>
      </c>
      <c r="Q637" s="336">
        <f>SUMIF(Sayfa1!L:L,C637,Sayfa1!M:M)</f>
        <v>7</v>
      </c>
      <c r="R637" s="425"/>
      <c r="S637" s="425"/>
      <c r="T637" s="425"/>
      <c r="U637" s="239"/>
    </row>
    <row r="638" spans="1:21" x14ac:dyDescent="0.35">
      <c r="A638" s="31" t="s">
        <v>104</v>
      </c>
      <c r="B638" s="247"/>
      <c r="C638" s="245">
        <v>519013</v>
      </c>
      <c r="D638" s="530" t="s">
        <v>171</v>
      </c>
      <c r="E638" s="48" t="s">
        <v>1364</v>
      </c>
      <c r="F638" s="321">
        <v>0</v>
      </c>
      <c r="G638" s="322">
        <v>0</v>
      </c>
      <c r="H638" s="323">
        <v>2</v>
      </c>
      <c r="I638" s="324">
        <v>3</v>
      </c>
      <c r="J638" s="41">
        <v>5</v>
      </c>
      <c r="K638" s="49">
        <v>0</v>
      </c>
      <c r="L638" s="42">
        <v>820</v>
      </c>
      <c r="M638" s="72"/>
      <c r="N638" s="508">
        <f t="shared" si="31"/>
        <v>5</v>
      </c>
      <c r="O638" s="336">
        <f>SUMIF(beklenen!F:F,C638,beklenen!J:J)</f>
        <v>0</v>
      </c>
      <c r="P638" s="336">
        <f>SUMIF(Sayfa1!I:I,C638,Sayfa1!J:J)</f>
        <v>5</v>
      </c>
      <c r="Q638" s="336">
        <f>SUMIF(Sayfa1!L:L,C638,Sayfa1!M:M)</f>
        <v>2</v>
      </c>
      <c r="R638" s="425"/>
      <c r="S638" s="425"/>
      <c r="T638" s="425"/>
      <c r="U638" s="239"/>
    </row>
    <row r="639" spans="1:21" x14ac:dyDescent="0.35">
      <c r="A639" s="31" t="s">
        <v>104</v>
      </c>
      <c r="B639" s="247"/>
      <c r="C639" s="245">
        <v>619347</v>
      </c>
      <c r="D639" s="246" t="s">
        <v>171</v>
      </c>
      <c r="E639" s="245" t="s">
        <v>1364</v>
      </c>
      <c r="F639" s="321">
        <v>0</v>
      </c>
      <c r="G639" s="322">
        <v>0</v>
      </c>
      <c r="H639" s="323">
        <v>2</v>
      </c>
      <c r="I639" s="324">
        <v>0</v>
      </c>
      <c r="J639" s="41">
        <v>2</v>
      </c>
      <c r="K639" s="49">
        <v>0</v>
      </c>
      <c r="L639" s="42">
        <v>820</v>
      </c>
      <c r="M639" s="72"/>
      <c r="N639" s="508">
        <f t="shared" si="31"/>
        <v>2</v>
      </c>
      <c r="O639" s="336">
        <f>SUMIF(beklenen!F:F,C639,beklenen!J:J)</f>
        <v>0</v>
      </c>
      <c r="P639" s="336">
        <f>SUMIF(Sayfa1!I:I,C639,Sayfa1!J:J)</f>
        <v>0</v>
      </c>
      <c r="Q639" s="336">
        <f>SUMIF(Sayfa1!L:L,C639,Sayfa1!M:M)</f>
        <v>0</v>
      </c>
      <c r="R639" s="425"/>
      <c r="S639" s="425"/>
      <c r="T639" s="425"/>
      <c r="U639" s="239"/>
    </row>
    <row r="640" spans="1:21" x14ac:dyDescent="0.35">
      <c r="A640" s="31" t="s">
        <v>104</v>
      </c>
      <c r="B640" s="247"/>
      <c r="C640" s="245">
        <v>611032</v>
      </c>
      <c r="D640" s="43" t="s">
        <v>171</v>
      </c>
      <c r="E640" s="245" t="s">
        <v>4523</v>
      </c>
      <c r="F640" s="321">
        <v>0</v>
      </c>
      <c r="G640" s="322">
        <v>0</v>
      </c>
      <c r="H640" s="323">
        <v>0</v>
      </c>
      <c r="I640" s="324">
        <v>4</v>
      </c>
      <c r="J640" s="41">
        <v>4</v>
      </c>
      <c r="K640" s="49">
        <v>0</v>
      </c>
      <c r="L640" s="42">
        <v>781</v>
      </c>
      <c r="M640" s="72"/>
      <c r="N640" s="508">
        <f t="shared" si="31"/>
        <v>4</v>
      </c>
      <c r="O640" s="336">
        <f>SUMIF(beklenen!F:F,C640,beklenen!J:J)</f>
        <v>0</v>
      </c>
      <c r="P640" s="336">
        <f>SUMIF(Sayfa1!I:I,C640,Sayfa1!J:J)</f>
        <v>0</v>
      </c>
      <c r="Q640" s="336">
        <f>SUMIF(Sayfa1!L:L,C640,Sayfa1!M:M)</f>
        <v>0</v>
      </c>
      <c r="R640" s="425"/>
      <c r="S640" s="425"/>
      <c r="T640" s="425"/>
      <c r="U640" s="239"/>
    </row>
    <row r="641" spans="1:21" x14ac:dyDescent="0.35">
      <c r="A641" s="31" t="s">
        <v>104</v>
      </c>
      <c r="B641" s="247"/>
      <c r="C641" s="245">
        <v>519043</v>
      </c>
      <c r="D641" s="246" t="s">
        <v>171</v>
      </c>
      <c r="E641" s="245" t="s">
        <v>4370</v>
      </c>
      <c r="F641" s="321">
        <v>0</v>
      </c>
      <c r="G641" s="322">
        <v>0</v>
      </c>
      <c r="H641" s="323">
        <v>4</v>
      </c>
      <c r="I641" s="324">
        <v>0</v>
      </c>
      <c r="J641" s="41">
        <v>4</v>
      </c>
      <c r="K641" s="49">
        <v>0</v>
      </c>
      <c r="L641" s="42">
        <v>781</v>
      </c>
      <c r="M641" s="72"/>
      <c r="N641" s="508"/>
      <c r="O641" s="336">
        <f>SUMIF(beklenen!F:F,C641,beklenen!J:J)</f>
        <v>4</v>
      </c>
      <c r="P641" s="336">
        <f>SUMIF(Sayfa1!I:I,C641,Sayfa1!J:J)</f>
        <v>0</v>
      </c>
      <c r="Q641" s="336">
        <f>SUMIF(Sayfa1!L:L,C641,Sayfa1!M:M)</f>
        <v>0</v>
      </c>
      <c r="R641" s="425"/>
      <c r="S641" s="425"/>
      <c r="T641" s="425"/>
      <c r="U641" s="239"/>
    </row>
    <row r="642" spans="1:21" x14ac:dyDescent="0.35">
      <c r="A642" s="31" t="s">
        <v>104</v>
      </c>
      <c r="B642" s="247" t="s">
        <v>1266</v>
      </c>
      <c r="C642" s="245">
        <v>314321</v>
      </c>
      <c r="D642" s="246" t="s">
        <v>171</v>
      </c>
      <c r="E642" s="245" t="s">
        <v>2260</v>
      </c>
      <c r="F642" s="321">
        <v>0</v>
      </c>
      <c r="G642" s="322">
        <v>0</v>
      </c>
      <c r="H642" s="323">
        <v>0</v>
      </c>
      <c r="I642" s="324">
        <v>4</v>
      </c>
      <c r="J642" s="41">
        <v>4</v>
      </c>
      <c r="K642" s="49">
        <v>0</v>
      </c>
      <c r="L642" s="123">
        <v>415</v>
      </c>
      <c r="M642" s="72"/>
      <c r="N642" s="508">
        <f t="shared" si="31"/>
        <v>4</v>
      </c>
      <c r="O642" s="336">
        <f>SUMIF(beklenen!F:F,C642,beklenen!J:J)</f>
        <v>0</v>
      </c>
      <c r="P642" s="336">
        <f>SUMIF(Sayfa1!I:I,C642,Sayfa1!J:J)</f>
        <v>0</v>
      </c>
      <c r="Q642" s="336">
        <f>SUMIF(Sayfa1!L:L,C642,Sayfa1!M:M)</f>
        <v>0</v>
      </c>
      <c r="R642" s="425"/>
      <c r="S642" s="425"/>
      <c r="T642" s="425"/>
      <c r="U642" s="239"/>
    </row>
    <row r="643" spans="1:21" x14ac:dyDescent="0.35">
      <c r="A643" s="31" t="s">
        <v>104</v>
      </c>
      <c r="B643" s="247" t="s">
        <v>430</v>
      </c>
      <c r="C643" s="245">
        <v>212996</v>
      </c>
      <c r="D643" s="246" t="s">
        <v>171</v>
      </c>
      <c r="E643" s="245" t="s">
        <v>411</v>
      </c>
      <c r="F643" s="321">
        <v>0</v>
      </c>
      <c r="G643" s="322">
        <v>4</v>
      </c>
      <c r="H643" s="323">
        <v>8</v>
      </c>
      <c r="I643" s="324">
        <v>11</v>
      </c>
      <c r="J643" s="41">
        <v>23</v>
      </c>
      <c r="K643" s="49">
        <v>4</v>
      </c>
      <c r="L643" s="42">
        <v>595</v>
      </c>
      <c r="M643" s="72"/>
      <c r="N643" s="508"/>
      <c r="O643" s="336">
        <f>SUMIF(beklenen!F:F,C643,beklenen!J:J)</f>
        <v>0</v>
      </c>
      <c r="P643" s="336">
        <f>SUMIF(Sayfa1!I:I,C643,Sayfa1!J:J)</f>
        <v>0</v>
      </c>
      <c r="Q643" s="336">
        <f>SUMIF(Sayfa1!L:L,C643,Sayfa1!M:M)</f>
        <v>76</v>
      </c>
      <c r="R643" s="425"/>
      <c r="S643" s="425"/>
      <c r="T643" s="425"/>
      <c r="U643" s="239"/>
    </row>
    <row r="644" spans="1:21" x14ac:dyDescent="0.35">
      <c r="A644" s="31" t="s">
        <v>104</v>
      </c>
      <c r="B644" s="247" t="s">
        <v>430</v>
      </c>
      <c r="C644" s="245">
        <v>212997</v>
      </c>
      <c r="D644" s="246" t="s">
        <v>171</v>
      </c>
      <c r="E644" s="48" t="s">
        <v>426</v>
      </c>
      <c r="F644" s="321">
        <v>0</v>
      </c>
      <c r="G644" s="322">
        <v>0</v>
      </c>
      <c r="H644" s="323">
        <v>0</v>
      </c>
      <c r="I644" s="324">
        <v>3</v>
      </c>
      <c r="J644" s="41">
        <v>3</v>
      </c>
      <c r="K644" s="49">
        <v>0</v>
      </c>
      <c r="L644" s="123">
        <v>615</v>
      </c>
      <c r="M644" s="72"/>
      <c r="N644" s="508">
        <f t="shared" si="31"/>
        <v>3</v>
      </c>
      <c r="O644" s="336">
        <f>SUMIF(beklenen!F:F,C644,beklenen!J:J)</f>
        <v>0</v>
      </c>
      <c r="P644" s="336">
        <f>SUMIF(Sayfa1!I:I,C644,Sayfa1!J:J)</f>
        <v>0</v>
      </c>
      <c r="Q644" s="336">
        <f>SUMIF(Sayfa1!L:L,C644,Sayfa1!M:M)</f>
        <v>0</v>
      </c>
      <c r="R644" s="425"/>
      <c r="S644" s="425"/>
      <c r="T644" s="425"/>
      <c r="U644" s="239"/>
    </row>
    <row r="645" spans="1:21" x14ac:dyDescent="0.35">
      <c r="A645" s="31" t="s">
        <v>104</v>
      </c>
      <c r="B645" s="247" t="s">
        <v>430</v>
      </c>
      <c r="C645" s="245">
        <v>214996</v>
      </c>
      <c r="D645" s="246" t="s">
        <v>171</v>
      </c>
      <c r="E645" s="245" t="s">
        <v>2424</v>
      </c>
      <c r="F645" s="321">
        <v>0</v>
      </c>
      <c r="G645" s="322">
        <v>0</v>
      </c>
      <c r="H645" s="323">
        <v>28</v>
      </c>
      <c r="I645" s="324">
        <v>14</v>
      </c>
      <c r="J645" s="41">
        <v>42</v>
      </c>
      <c r="K645" s="49">
        <v>0</v>
      </c>
      <c r="L645" s="123">
        <v>615</v>
      </c>
      <c r="M645" s="72"/>
      <c r="N645" s="508">
        <f t="shared" si="31"/>
        <v>42</v>
      </c>
      <c r="O645" s="336">
        <f>SUMIF(beklenen!F:F,C645,beklenen!J:J)</f>
        <v>0</v>
      </c>
      <c r="P645" s="336">
        <f>SUMIF(Sayfa1!I:I,C645,Sayfa1!J:J)</f>
        <v>0</v>
      </c>
      <c r="Q645" s="336">
        <f>SUMIF(Sayfa1!L:L,C645,Sayfa1!M:M)</f>
        <v>0</v>
      </c>
      <c r="R645" s="425"/>
      <c r="S645" s="425"/>
      <c r="T645" s="425"/>
      <c r="U645" s="239"/>
    </row>
    <row r="646" spans="1:21" x14ac:dyDescent="0.35">
      <c r="A646" s="31" t="s">
        <v>104</v>
      </c>
      <c r="B646" s="247" t="s">
        <v>430</v>
      </c>
      <c r="C646" s="245">
        <v>512960</v>
      </c>
      <c r="D646" s="530" t="s">
        <v>171</v>
      </c>
      <c r="E646" s="245" t="s">
        <v>828</v>
      </c>
      <c r="F646" s="321">
        <v>0</v>
      </c>
      <c r="G646" s="322">
        <v>0</v>
      </c>
      <c r="H646" s="323">
        <v>2</v>
      </c>
      <c r="I646" s="324">
        <v>0</v>
      </c>
      <c r="J646" s="41">
        <v>2</v>
      </c>
      <c r="K646" s="49">
        <v>0</v>
      </c>
      <c r="L646" s="123">
        <v>742</v>
      </c>
      <c r="M646" s="72"/>
      <c r="N646" s="508">
        <f>J646-K646</f>
        <v>2</v>
      </c>
      <c r="O646" s="336">
        <f>SUMIF(beklenen!F:F,C646,beklenen!J:J)</f>
        <v>0</v>
      </c>
      <c r="P646" s="336">
        <f>SUMIF(Sayfa1!I:I,C646,Sayfa1!J:J)</f>
        <v>2</v>
      </c>
      <c r="Q646" s="336">
        <f>SUMIF(Sayfa1!L:L,C646,Sayfa1!M:M)</f>
        <v>2</v>
      </c>
      <c r="R646" s="425"/>
      <c r="S646" s="425"/>
      <c r="T646" s="425"/>
      <c r="U646" s="239"/>
    </row>
    <row r="647" spans="1:21" x14ac:dyDescent="0.35">
      <c r="A647" s="31" t="s">
        <v>104</v>
      </c>
      <c r="B647" s="247" t="s">
        <v>430</v>
      </c>
      <c r="C647" s="245">
        <v>612116</v>
      </c>
      <c r="D647" s="62" t="s">
        <v>171</v>
      </c>
      <c r="E647" s="245" t="s">
        <v>1306</v>
      </c>
      <c r="F647" s="321">
        <v>0</v>
      </c>
      <c r="G647" s="322">
        <v>4</v>
      </c>
      <c r="H647" s="323">
        <v>6</v>
      </c>
      <c r="I647" s="324">
        <v>6</v>
      </c>
      <c r="J647" s="41">
        <v>16</v>
      </c>
      <c r="K647" s="49">
        <v>0</v>
      </c>
      <c r="L647" s="123">
        <v>742</v>
      </c>
      <c r="M647" s="72"/>
      <c r="N647" s="508">
        <f>J647-K647</f>
        <v>16</v>
      </c>
      <c r="O647" s="336">
        <f>SUMIF(beklenen!F:F,C647,beklenen!J:J)</f>
        <v>0</v>
      </c>
      <c r="P647" s="336">
        <f>SUMIF(Sayfa1!I:I,C647,Sayfa1!J:J)</f>
        <v>0</v>
      </c>
      <c r="Q647" s="336">
        <f>SUMIF(Sayfa1!L:L,C647,Sayfa1!M:M)</f>
        <v>6</v>
      </c>
      <c r="R647" s="425"/>
      <c r="S647" s="425"/>
      <c r="T647" s="425"/>
      <c r="U647" s="239"/>
    </row>
    <row r="648" spans="1:21" x14ac:dyDescent="0.35">
      <c r="A648" s="31" t="s">
        <v>104</v>
      </c>
      <c r="B648" s="247" t="s">
        <v>1502</v>
      </c>
      <c r="C648" s="245">
        <v>311687</v>
      </c>
      <c r="D648" s="62" t="s">
        <v>171</v>
      </c>
      <c r="E648" s="245" t="s">
        <v>1512</v>
      </c>
      <c r="F648" s="321">
        <v>0</v>
      </c>
      <c r="G648" s="322">
        <v>4</v>
      </c>
      <c r="H648" s="323">
        <v>8</v>
      </c>
      <c r="I648" s="324">
        <v>9</v>
      </c>
      <c r="J648" s="41">
        <v>21</v>
      </c>
      <c r="K648" s="49">
        <v>0</v>
      </c>
      <c r="L648" s="123">
        <v>419</v>
      </c>
      <c r="M648" s="72"/>
      <c r="N648" s="508"/>
      <c r="O648" s="336">
        <f>SUMIF(beklenen!F:F,C648,beklenen!J:J)</f>
        <v>0</v>
      </c>
      <c r="P648" s="336">
        <f>SUMIF(Sayfa1!I:I,C648,Sayfa1!J:J)</f>
        <v>0</v>
      </c>
      <c r="Q648" s="336">
        <f>SUMIF(Sayfa1!L:L,C648,Sayfa1!M:M)</f>
        <v>4</v>
      </c>
      <c r="R648" s="425"/>
      <c r="S648" s="425"/>
      <c r="T648" s="425"/>
      <c r="U648" s="239"/>
    </row>
    <row r="649" spans="1:21" x14ac:dyDescent="0.35">
      <c r="A649" s="31" t="s">
        <v>104</v>
      </c>
      <c r="B649" s="247" t="s">
        <v>1502</v>
      </c>
      <c r="C649" s="245" t="s">
        <v>2621</v>
      </c>
      <c r="D649" s="124" t="s">
        <v>171</v>
      </c>
      <c r="E649" s="245" t="s">
        <v>2624</v>
      </c>
      <c r="F649" s="321">
        <v>16</v>
      </c>
      <c r="G649" s="322">
        <v>0</v>
      </c>
      <c r="H649" s="323">
        <v>8</v>
      </c>
      <c r="I649" s="324">
        <v>0</v>
      </c>
      <c r="J649" s="41">
        <v>24</v>
      </c>
      <c r="K649" s="49">
        <v>0</v>
      </c>
      <c r="L649" s="123">
        <v>419</v>
      </c>
      <c r="M649" s="72"/>
      <c r="N649" s="508">
        <f>J649-K649</f>
        <v>24</v>
      </c>
      <c r="O649" s="336">
        <f>SUMIF(beklenen!F:F,C649,beklenen!J:J)</f>
        <v>0</v>
      </c>
      <c r="P649" s="336">
        <f>SUMIF(Sayfa1!I:I,C649,Sayfa1!J:J)</f>
        <v>0</v>
      </c>
      <c r="Q649" s="336">
        <f>SUMIF(Sayfa1!L:L,C649,Sayfa1!M:M)</f>
        <v>0</v>
      </c>
      <c r="R649" s="425"/>
      <c r="S649" s="425"/>
      <c r="T649" s="425"/>
      <c r="U649" s="239"/>
    </row>
    <row r="650" spans="1:21" x14ac:dyDescent="0.35">
      <c r="A650" s="31" t="s">
        <v>104</v>
      </c>
      <c r="B650" s="247"/>
      <c r="C650" s="66">
        <v>219414</v>
      </c>
      <c r="D650" s="100" t="s">
        <v>174</v>
      </c>
      <c r="E650" s="37" t="s">
        <v>1292</v>
      </c>
      <c r="F650" s="321">
        <v>0</v>
      </c>
      <c r="G650" s="322">
        <v>0</v>
      </c>
      <c r="H650" s="323">
        <v>0</v>
      </c>
      <c r="I650" s="324">
        <v>0</v>
      </c>
      <c r="J650" s="61">
        <v>0</v>
      </c>
      <c r="K650" s="34">
        <v>0</v>
      </c>
      <c r="L650" s="153">
        <v>856</v>
      </c>
      <c r="M650" s="72"/>
      <c r="N650" s="508">
        <f>J650-K650</f>
        <v>0</v>
      </c>
      <c r="O650" s="336">
        <f>SUMIF(beklenen!F:F,C650,beklenen!J:J)</f>
        <v>4</v>
      </c>
      <c r="P650" s="336">
        <f>SUMIF(Sayfa1!I:I,C650,Sayfa1!J:J)</f>
        <v>0</v>
      </c>
      <c r="Q650" s="336">
        <f>SUMIF(Sayfa1!L:L,C650,Sayfa1!M:M)</f>
        <v>20</v>
      </c>
      <c r="R650" s="425"/>
      <c r="S650" s="425"/>
      <c r="T650" s="425"/>
      <c r="U650" s="239"/>
    </row>
    <row r="651" spans="1:21" x14ac:dyDescent="0.35">
      <c r="A651" s="31" t="s">
        <v>104</v>
      </c>
      <c r="B651" s="247"/>
      <c r="C651" s="37">
        <v>519014</v>
      </c>
      <c r="D651" s="420" t="s">
        <v>174</v>
      </c>
      <c r="E651" s="37" t="s">
        <v>1927</v>
      </c>
      <c r="F651" s="321">
        <v>0</v>
      </c>
      <c r="G651" s="322">
        <v>0</v>
      </c>
      <c r="H651" s="323">
        <v>0</v>
      </c>
      <c r="I651" s="324">
        <v>0</v>
      </c>
      <c r="J651" s="61">
        <v>0</v>
      </c>
      <c r="K651" s="34">
        <v>0</v>
      </c>
      <c r="L651" s="153">
        <v>1190</v>
      </c>
      <c r="M651" s="72"/>
      <c r="N651" s="508">
        <f>J651-K651</f>
        <v>0</v>
      </c>
      <c r="O651" s="336">
        <f>SUMIF(beklenen!F:F,C651,beklenen!J:J)</f>
        <v>0</v>
      </c>
      <c r="P651" s="336">
        <f>SUMIF(Sayfa1!I:I,C651,Sayfa1!J:J)</f>
        <v>0</v>
      </c>
      <c r="Q651" s="336">
        <f>SUMIF(Sayfa1!L:L,C651,Sayfa1!M:M)</f>
        <v>12</v>
      </c>
      <c r="R651" s="425"/>
      <c r="S651" s="425"/>
      <c r="T651" s="425"/>
      <c r="U651" s="239"/>
    </row>
    <row r="652" spans="1:21" x14ac:dyDescent="0.35">
      <c r="A652" s="31" t="s">
        <v>104</v>
      </c>
      <c r="B652" s="247"/>
      <c r="C652" s="37">
        <v>619349</v>
      </c>
      <c r="D652" s="100" t="s">
        <v>174</v>
      </c>
      <c r="E652" s="37" t="s">
        <v>1927</v>
      </c>
      <c r="F652" s="321">
        <v>0</v>
      </c>
      <c r="G652" s="322">
        <v>0</v>
      </c>
      <c r="H652" s="323">
        <v>4</v>
      </c>
      <c r="I652" s="324">
        <v>8</v>
      </c>
      <c r="J652" s="61">
        <v>12</v>
      </c>
      <c r="K652" s="34">
        <v>0</v>
      </c>
      <c r="L652" s="153">
        <v>1190</v>
      </c>
      <c r="M652" s="72"/>
      <c r="N652" s="508"/>
      <c r="O652" s="336">
        <f>SUMIF(beklenen!F:F,C652,beklenen!J:J)</f>
        <v>0</v>
      </c>
      <c r="P652" s="336">
        <f>SUMIF(Sayfa1!I:I,C652,Sayfa1!J:J)</f>
        <v>0</v>
      </c>
      <c r="Q652" s="336">
        <f>SUMIF(Sayfa1!L:L,C652,Sayfa1!M:M)</f>
        <v>0</v>
      </c>
      <c r="R652" s="425"/>
      <c r="S652" s="425"/>
      <c r="T652" s="425"/>
      <c r="U652" s="239"/>
    </row>
    <row r="653" spans="1:21" x14ac:dyDescent="0.35">
      <c r="A653" s="31" t="s">
        <v>104</v>
      </c>
      <c r="B653" s="247"/>
      <c r="C653" s="66">
        <v>618138</v>
      </c>
      <c r="D653" s="100" t="s">
        <v>174</v>
      </c>
      <c r="E653" s="37" t="s">
        <v>390</v>
      </c>
      <c r="F653" s="321">
        <v>0</v>
      </c>
      <c r="G653" s="322">
        <v>0</v>
      </c>
      <c r="H653" s="323">
        <v>2</v>
      </c>
      <c r="I653" s="324">
        <v>4</v>
      </c>
      <c r="J653" s="61">
        <v>6</v>
      </c>
      <c r="K653" s="34">
        <v>0</v>
      </c>
      <c r="L653" s="153">
        <v>1010</v>
      </c>
      <c r="M653" s="72"/>
      <c r="N653" s="508">
        <f>J653-K653</f>
        <v>6</v>
      </c>
      <c r="O653" s="336">
        <f>SUMIF(beklenen!F:F,C653,beklenen!J:J)</f>
        <v>0</v>
      </c>
      <c r="P653" s="336">
        <f>SUMIF(Sayfa1!I:I,C653,Sayfa1!J:J)</f>
        <v>0</v>
      </c>
      <c r="Q653" s="336">
        <f>SUMIF(Sayfa1!L:L,C653,Sayfa1!M:M)</f>
        <v>24</v>
      </c>
      <c r="R653" s="425"/>
      <c r="S653" s="425"/>
      <c r="T653" s="425"/>
      <c r="U653" s="239"/>
    </row>
    <row r="654" spans="1:21" x14ac:dyDescent="0.35">
      <c r="A654" s="31" t="s">
        <v>104</v>
      </c>
      <c r="B654" s="247"/>
      <c r="C654" s="66">
        <v>517001</v>
      </c>
      <c r="D654" s="110" t="s">
        <v>174</v>
      </c>
      <c r="E654" s="37" t="s">
        <v>3711</v>
      </c>
      <c r="F654" s="321">
        <v>0</v>
      </c>
      <c r="G654" s="322">
        <v>0</v>
      </c>
      <c r="H654" s="323">
        <v>0</v>
      </c>
      <c r="I654" s="324">
        <v>4</v>
      </c>
      <c r="J654" s="61">
        <v>4</v>
      </c>
      <c r="K654" s="34">
        <v>0</v>
      </c>
      <c r="L654" s="153">
        <v>1049</v>
      </c>
      <c r="M654" s="72"/>
      <c r="N654" s="508"/>
      <c r="O654" s="336">
        <f>SUMIF(beklenen!F:F,C654,beklenen!J:J)</f>
        <v>0</v>
      </c>
      <c r="P654" s="336">
        <f>SUMIF(Sayfa1!I:I,C654,Sayfa1!J:J)</f>
        <v>0</v>
      </c>
      <c r="Q654" s="336">
        <f>SUMIF(Sayfa1!L:L,C654,Sayfa1!M:M)</f>
        <v>0</v>
      </c>
      <c r="R654" s="425"/>
      <c r="S654" s="425"/>
      <c r="T654" s="425"/>
      <c r="U654" s="239"/>
    </row>
    <row r="655" spans="1:21" x14ac:dyDescent="0.35">
      <c r="A655" s="31" t="s">
        <v>104</v>
      </c>
      <c r="B655" s="247" t="s">
        <v>1266</v>
      </c>
      <c r="C655" s="66">
        <v>315631</v>
      </c>
      <c r="D655" s="100" t="s">
        <v>174</v>
      </c>
      <c r="E655" s="37" t="s">
        <v>2366</v>
      </c>
      <c r="F655" s="321">
        <v>0</v>
      </c>
      <c r="G655" s="322">
        <v>0</v>
      </c>
      <c r="H655" s="323">
        <v>4</v>
      </c>
      <c r="I655" s="324">
        <v>0</v>
      </c>
      <c r="J655" s="61">
        <v>4</v>
      </c>
      <c r="K655" s="34">
        <v>0</v>
      </c>
      <c r="L655" s="153">
        <v>545</v>
      </c>
      <c r="M655" s="72"/>
      <c r="N655" s="508">
        <f>J655-K655</f>
        <v>4</v>
      </c>
      <c r="O655" s="336">
        <f>SUMIF(beklenen!F:F,C655,beklenen!J:J)</f>
        <v>0</v>
      </c>
      <c r="P655" s="336">
        <f>SUMIF(Sayfa1!I:I,C655,Sayfa1!J:J)</f>
        <v>0</v>
      </c>
      <c r="Q655" s="336">
        <f>SUMIF(Sayfa1!L:L,C655,Sayfa1!M:M)</f>
        <v>0</v>
      </c>
      <c r="R655" s="425"/>
      <c r="S655" s="425"/>
      <c r="T655" s="425"/>
      <c r="U655" s="239"/>
    </row>
    <row r="656" spans="1:21" x14ac:dyDescent="0.35">
      <c r="A656" s="31" t="s">
        <v>104</v>
      </c>
      <c r="B656" s="247" t="s">
        <v>430</v>
      </c>
      <c r="C656" s="66">
        <v>212998</v>
      </c>
      <c r="D656" s="100" t="s">
        <v>174</v>
      </c>
      <c r="E656" s="48" t="s">
        <v>535</v>
      </c>
      <c r="F656" s="321">
        <v>0</v>
      </c>
      <c r="G656" s="322">
        <v>0</v>
      </c>
      <c r="H656" s="323">
        <v>4</v>
      </c>
      <c r="I656" s="324">
        <v>0</v>
      </c>
      <c r="J656" s="61">
        <v>4</v>
      </c>
      <c r="K656" s="34">
        <v>0</v>
      </c>
      <c r="L656" s="153">
        <v>828</v>
      </c>
      <c r="M656" s="72"/>
      <c r="N656" s="508">
        <f>J656-K656</f>
        <v>4</v>
      </c>
      <c r="O656" s="336">
        <f>SUMIF(beklenen!F:F,C656,beklenen!J:J)</f>
        <v>0</v>
      </c>
      <c r="P656" s="336">
        <f>SUMIF(Sayfa1!I:I,C656,Sayfa1!J:J)</f>
        <v>0</v>
      </c>
      <c r="Q656" s="336">
        <f>SUMIF(Sayfa1!L:L,C656,Sayfa1!M:M)</f>
        <v>26</v>
      </c>
      <c r="R656" s="425"/>
      <c r="S656" s="425"/>
      <c r="T656" s="425"/>
      <c r="U656" s="239"/>
    </row>
    <row r="657" spans="1:21" x14ac:dyDescent="0.35">
      <c r="A657" s="31" t="s">
        <v>104</v>
      </c>
      <c r="B657" s="247" t="s">
        <v>430</v>
      </c>
      <c r="C657" s="66">
        <v>214923</v>
      </c>
      <c r="D657" s="100" t="s">
        <v>174</v>
      </c>
      <c r="E657" s="37" t="s">
        <v>2450</v>
      </c>
      <c r="F657" s="321">
        <v>0</v>
      </c>
      <c r="G657" s="322">
        <v>0</v>
      </c>
      <c r="H657" s="323">
        <v>0</v>
      </c>
      <c r="I657" s="324">
        <v>4</v>
      </c>
      <c r="J657" s="61">
        <v>4</v>
      </c>
      <c r="K657" s="34">
        <v>0</v>
      </c>
      <c r="L657" s="153">
        <v>851</v>
      </c>
      <c r="M657" s="72"/>
      <c r="N657" s="508"/>
      <c r="O657" s="336">
        <f>SUMIF(beklenen!F:F,C657,beklenen!J:J)</f>
        <v>16</v>
      </c>
      <c r="P657" s="336">
        <f>SUMIF(Sayfa1!I:I,C657,Sayfa1!J:J)</f>
        <v>0</v>
      </c>
      <c r="Q657" s="336">
        <f>SUMIF(Sayfa1!L:L,C657,Sayfa1!M:M)</f>
        <v>5</v>
      </c>
      <c r="R657" s="425"/>
      <c r="S657" s="425"/>
      <c r="T657" s="425"/>
      <c r="U657" s="239"/>
    </row>
    <row r="658" spans="1:21" x14ac:dyDescent="0.35">
      <c r="A658" s="31" t="s">
        <v>104</v>
      </c>
      <c r="B658" s="247" t="s">
        <v>430</v>
      </c>
      <c r="C658" s="37">
        <v>612120</v>
      </c>
      <c r="D658" s="133" t="s">
        <v>174</v>
      </c>
      <c r="E658" s="37" t="s">
        <v>1487</v>
      </c>
      <c r="F658" s="321">
        <v>0</v>
      </c>
      <c r="G658" s="322">
        <v>0</v>
      </c>
      <c r="H658" s="323">
        <v>8</v>
      </c>
      <c r="I658" s="324">
        <v>0</v>
      </c>
      <c r="J658" s="61">
        <v>8</v>
      </c>
      <c r="K658" s="34">
        <v>0</v>
      </c>
      <c r="L658" s="153">
        <v>995</v>
      </c>
      <c r="M658" s="72"/>
      <c r="N658" s="508"/>
      <c r="O658" s="336">
        <f>SUMIF(beklenen!F:F,C658,beklenen!J:J)</f>
        <v>0</v>
      </c>
      <c r="P658" s="336">
        <f>SUMIF(Sayfa1!I:I,C658,Sayfa1!J:J)</f>
        <v>0</v>
      </c>
      <c r="Q658" s="336">
        <f>SUMIF(Sayfa1!L:L,C658,Sayfa1!M:M)</f>
        <v>12</v>
      </c>
      <c r="R658" s="425"/>
      <c r="S658" s="425"/>
      <c r="T658" s="425"/>
      <c r="U658" s="239"/>
    </row>
    <row r="659" spans="1:21" x14ac:dyDescent="0.35">
      <c r="A659" s="31" t="s">
        <v>104</v>
      </c>
      <c r="B659" s="247"/>
      <c r="C659" s="245">
        <v>219418</v>
      </c>
      <c r="D659" s="73" t="s">
        <v>92</v>
      </c>
      <c r="E659" s="245" t="s">
        <v>1312</v>
      </c>
      <c r="F659" s="321">
        <v>0</v>
      </c>
      <c r="G659" s="322">
        <v>0</v>
      </c>
      <c r="H659" s="323">
        <v>2</v>
      </c>
      <c r="I659" s="324">
        <v>4</v>
      </c>
      <c r="J659" s="41">
        <v>6</v>
      </c>
      <c r="K659" s="49">
        <v>0</v>
      </c>
      <c r="L659" s="123">
        <v>882</v>
      </c>
      <c r="M659" s="72"/>
      <c r="N659" s="508"/>
      <c r="O659" s="336">
        <f>SUMIF(beklenen!F:F,C659,beklenen!J:J)</f>
        <v>2</v>
      </c>
      <c r="P659" s="336">
        <f>SUMIF(Sayfa1!I:I,C659,Sayfa1!J:J)</f>
        <v>0</v>
      </c>
      <c r="Q659" s="336">
        <f>SUMIF(Sayfa1!L:L,C659,Sayfa1!M:M)</f>
        <v>16</v>
      </c>
      <c r="R659" s="425"/>
      <c r="S659" s="425"/>
      <c r="T659" s="425"/>
      <c r="U659" s="239"/>
    </row>
    <row r="660" spans="1:21" x14ac:dyDescent="0.35">
      <c r="A660" s="31" t="s">
        <v>104</v>
      </c>
      <c r="B660" s="247"/>
      <c r="C660" s="245">
        <v>519327</v>
      </c>
      <c r="D660" s="62" t="s">
        <v>92</v>
      </c>
      <c r="E660" s="245" t="s">
        <v>4483</v>
      </c>
      <c r="F660" s="321">
        <v>0</v>
      </c>
      <c r="G660" s="322">
        <v>0</v>
      </c>
      <c r="H660" s="323">
        <v>0</v>
      </c>
      <c r="I660" s="324">
        <v>0</v>
      </c>
      <c r="J660" s="41">
        <v>0</v>
      </c>
      <c r="K660" s="49">
        <v>0</v>
      </c>
      <c r="L660" s="123">
        <v>1072</v>
      </c>
      <c r="M660" s="72"/>
      <c r="N660" s="508"/>
      <c r="O660" s="336">
        <f>SUMIF(beklenen!F:F,C660,beklenen!J:J)</f>
        <v>4</v>
      </c>
      <c r="P660" s="336">
        <f>SUMIF(Sayfa1!I:I,C660,Sayfa1!J:J)</f>
        <v>0</v>
      </c>
      <c r="Q660" s="336">
        <f>SUMIF(Sayfa1!L:L,C660,Sayfa1!M:M)</f>
        <v>0</v>
      </c>
      <c r="R660" s="425"/>
      <c r="S660" s="425"/>
      <c r="T660" s="425"/>
      <c r="U660" s="239"/>
    </row>
    <row r="661" spans="1:21" x14ac:dyDescent="0.35">
      <c r="A661" s="31" t="s">
        <v>104</v>
      </c>
      <c r="B661" s="125"/>
      <c r="C661" s="155">
        <v>519154</v>
      </c>
      <c r="D661" s="62" t="s">
        <v>92</v>
      </c>
      <c r="E661" s="500" t="s">
        <v>1301</v>
      </c>
      <c r="F661" s="321">
        <v>0</v>
      </c>
      <c r="G661" s="322">
        <v>0</v>
      </c>
      <c r="H661" s="323">
        <v>0</v>
      </c>
      <c r="I661" s="324">
        <v>1</v>
      </c>
      <c r="J661" s="154">
        <v>1</v>
      </c>
      <c r="K661" s="49">
        <v>0</v>
      </c>
      <c r="L661" s="123">
        <v>1072</v>
      </c>
      <c r="M661" s="72"/>
      <c r="N661" s="508">
        <f t="shared" ref="N661:N669" si="32">J661-K661</f>
        <v>1</v>
      </c>
      <c r="O661" s="336">
        <f>SUMIF(beklenen!F:F,C661,beklenen!J:J)</f>
        <v>0</v>
      </c>
      <c r="P661" s="336">
        <f>SUMIF(Sayfa1!I:I,C661,Sayfa1!J:J)</f>
        <v>1</v>
      </c>
      <c r="Q661" s="336">
        <f>SUMIF(Sayfa1!L:L,C661,Sayfa1!M:M)</f>
        <v>13</v>
      </c>
      <c r="R661" s="425"/>
      <c r="S661" s="425"/>
      <c r="T661" s="425"/>
      <c r="U661" s="239"/>
    </row>
    <row r="662" spans="1:21" x14ac:dyDescent="0.35">
      <c r="A662" s="31" t="s">
        <v>104</v>
      </c>
      <c r="B662" s="125"/>
      <c r="C662" s="155">
        <v>618162</v>
      </c>
      <c r="D662" s="62" t="s">
        <v>92</v>
      </c>
      <c r="E662" s="156" t="s">
        <v>1301</v>
      </c>
      <c r="F662" s="321">
        <v>0</v>
      </c>
      <c r="G662" s="322">
        <v>0</v>
      </c>
      <c r="H662" s="323">
        <v>1</v>
      </c>
      <c r="I662" s="324">
        <v>1</v>
      </c>
      <c r="J662" s="154">
        <v>2</v>
      </c>
      <c r="K662" s="49">
        <v>0</v>
      </c>
      <c r="L662" s="42">
        <v>1072</v>
      </c>
      <c r="M662" s="72"/>
      <c r="N662" s="508">
        <f t="shared" si="32"/>
        <v>2</v>
      </c>
      <c r="O662" s="336">
        <f>SUMIF(beklenen!F:F,C662,beklenen!J:J)</f>
        <v>0</v>
      </c>
      <c r="P662" s="336">
        <f>SUMIF(Sayfa1!I:I,C662,Sayfa1!J:J)</f>
        <v>0</v>
      </c>
      <c r="Q662" s="336">
        <f>SUMIF(Sayfa1!L:L,C662,Sayfa1!M:M)</f>
        <v>0</v>
      </c>
      <c r="R662" s="425"/>
      <c r="S662" s="425"/>
      <c r="T662" s="425"/>
      <c r="U662" s="239"/>
    </row>
    <row r="663" spans="1:21" x14ac:dyDescent="0.35">
      <c r="A663" s="31" t="s">
        <v>104</v>
      </c>
      <c r="B663" s="247"/>
      <c r="C663" s="245">
        <v>519413</v>
      </c>
      <c r="D663" s="62" t="s">
        <v>92</v>
      </c>
      <c r="E663" s="245" t="s">
        <v>4349</v>
      </c>
      <c r="F663" s="321">
        <v>0</v>
      </c>
      <c r="G663" s="322">
        <v>0</v>
      </c>
      <c r="H663" s="323">
        <v>4</v>
      </c>
      <c r="I663" s="324">
        <v>0</v>
      </c>
      <c r="J663" s="41">
        <v>4</v>
      </c>
      <c r="K663" s="49">
        <v>0</v>
      </c>
      <c r="L663" s="42">
        <v>1291</v>
      </c>
      <c r="M663" s="72"/>
      <c r="N663" s="508">
        <f t="shared" si="32"/>
        <v>4</v>
      </c>
      <c r="O663" s="336">
        <f>SUMIF(beklenen!F:F,C663,beklenen!J:J)</f>
        <v>0</v>
      </c>
      <c r="P663" s="336">
        <f>SUMIF(Sayfa1!I:I,C663,Sayfa1!J:J)</f>
        <v>0</v>
      </c>
      <c r="Q663" s="336">
        <f>SUMIF(Sayfa1!L:L,C663,Sayfa1!M:M)</f>
        <v>0</v>
      </c>
      <c r="R663" s="425"/>
      <c r="S663" s="425"/>
      <c r="T663" s="425"/>
      <c r="U663" s="239"/>
    </row>
    <row r="664" spans="1:21" x14ac:dyDescent="0.35">
      <c r="A664" s="31" t="s">
        <v>104</v>
      </c>
      <c r="B664" s="125"/>
      <c r="C664" s="155">
        <v>519015</v>
      </c>
      <c r="D664" s="128" t="s">
        <v>92</v>
      </c>
      <c r="E664" s="156" t="s">
        <v>2298</v>
      </c>
      <c r="F664" s="321">
        <v>0</v>
      </c>
      <c r="G664" s="322">
        <v>0</v>
      </c>
      <c r="H664" s="323">
        <v>0</v>
      </c>
      <c r="I664" s="324">
        <v>0</v>
      </c>
      <c r="J664" s="41">
        <v>0</v>
      </c>
      <c r="K664" s="49">
        <v>0</v>
      </c>
      <c r="L664" s="123">
        <v>1197</v>
      </c>
      <c r="M664" s="72"/>
      <c r="N664" s="508">
        <f>J664-K664</f>
        <v>0</v>
      </c>
      <c r="O664" s="336">
        <f>SUMIF(beklenen!F:F,C664,beklenen!J:J)</f>
        <v>0</v>
      </c>
      <c r="P664" s="336">
        <f>SUMIF(Sayfa1!I:I,C664,Sayfa1!J:J)</f>
        <v>0</v>
      </c>
      <c r="Q664" s="336">
        <f>SUMIF(Sayfa1!L:L,C664,Sayfa1!M:M)</f>
        <v>0</v>
      </c>
      <c r="R664" s="425"/>
      <c r="S664" s="425"/>
      <c r="T664" s="425"/>
      <c r="U664" s="239"/>
    </row>
    <row r="665" spans="1:21" x14ac:dyDescent="0.35">
      <c r="A665" s="593" t="s">
        <v>104</v>
      </c>
      <c r="B665" s="518" t="s">
        <v>798</v>
      </c>
      <c r="C665" s="155" t="s">
        <v>4816</v>
      </c>
      <c r="D665" s="128" t="s">
        <v>92</v>
      </c>
      <c r="E665" s="156" t="s">
        <v>4817</v>
      </c>
      <c r="F665" s="321">
        <v>0</v>
      </c>
      <c r="G665" s="322">
        <v>0</v>
      </c>
      <c r="H665" s="323">
        <v>0</v>
      </c>
      <c r="I665" s="324">
        <v>2</v>
      </c>
      <c r="J665" s="41">
        <v>2</v>
      </c>
      <c r="K665" s="49">
        <v>0</v>
      </c>
      <c r="L665" s="123">
        <v>1095</v>
      </c>
      <c r="M665" s="72"/>
      <c r="N665" s="508"/>
      <c r="O665" s="336">
        <f>SUMIF(beklenen!F:F,C665,beklenen!J:J)</f>
        <v>0</v>
      </c>
      <c r="P665" s="336">
        <f>SUMIF(Sayfa1!I:I,C665,Sayfa1!J:J)</f>
        <v>0</v>
      </c>
      <c r="Q665" s="336">
        <f>SUMIF(Sayfa1!L:L,C665,Sayfa1!M:M)</f>
        <v>0</v>
      </c>
      <c r="R665" s="425"/>
      <c r="S665" s="425"/>
      <c r="T665" s="425"/>
      <c r="U665" s="239"/>
    </row>
    <row r="666" spans="1:21" x14ac:dyDescent="0.35">
      <c r="A666" s="31" t="s">
        <v>104</v>
      </c>
      <c r="B666" s="247" t="s">
        <v>4571</v>
      </c>
      <c r="C666" s="39">
        <v>517014</v>
      </c>
      <c r="D666" s="75" t="s">
        <v>92</v>
      </c>
      <c r="E666" s="245" t="s">
        <v>4367</v>
      </c>
      <c r="F666" s="321">
        <v>0</v>
      </c>
      <c r="G666" s="322">
        <v>0</v>
      </c>
      <c r="H666" s="323">
        <v>0</v>
      </c>
      <c r="I666" s="324">
        <v>0</v>
      </c>
      <c r="J666" s="154">
        <v>0</v>
      </c>
      <c r="K666" s="49">
        <v>0</v>
      </c>
      <c r="L666" s="42">
        <v>1174</v>
      </c>
      <c r="M666" s="72"/>
      <c r="N666" s="508"/>
      <c r="O666" s="336">
        <f>SUMIF(beklenen!F:F,C666,beklenen!J:J)</f>
        <v>0</v>
      </c>
      <c r="P666" s="336">
        <f>SUMIF(Sayfa1!I:I,C666,Sayfa1!J:J)</f>
        <v>0</v>
      </c>
      <c r="Q666" s="336">
        <f>SUMIF(Sayfa1!L:L,C666,Sayfa1!M:M)</f>
        <v>0</v>
      </c>
      <c r="R666" s="425"/>
      <c r="S666" s="425"/>
      <c r="T666" s="425"/>
      <c r="U666" s="239"/>
    </row>
    <row r="667" spans="1:21" x14ac:dyDescent="0.35">
      <c r="A667" s="31" t="s">
        <v>104</v>
      </c>
      <c r="B667" s="247" t="s">
        <v>430</v>
      </c>
      <c r="C667" s="39">
        <v>214997</v>
      </c>
      <c r="D667" s="62" t="s">
        <v>92</v>
      </c>
      <c r="E667" s="245" t="s">
        <v>2457</v>
      </c>
      <c r="F667" s="321">
        <v>0</v>
      </c>
      <c r="G667" s="322">
        <v>4</v>
      </c>
      <c r="H667" s="323">
        <v>14</v>
      </c>
      <c r="I667" s="324">
        <v>12</v>
      </c>
      <c r="J667" s="41">
        <v>30</v>
      </c>
      <c r="K667" s="49">
        <v>0</v>
      </c>
      <c r="L667" s="123">
        <v>902</v>
      </c>
      <c r="M667" s="72"/>
      <c r="N667" s="508">
        <f t="shared" si="32"/>
        <v>30</v>
      </c>
      <c r="O667" s="336">
        <f>SUMIF(beklenen!F:F,C667,beklenen!J:J)</f>
        <v>0</v>
      </c>
      <c r="P667" s="336">
        <f>SUMIF(Sayfa1!I:I,C667,Sayfa1!J:J)</f>
        <v>0</v>
      </c>
      <c r="Q667" s="336">
        <f>SUMIF(Sayfa1!L:L,C667,Sayfa1!M:M)</f>
        <v>12</v>
      </c>
      <c r="R667" s="425"/>
      <c r="S667" s="425"/>
      <c r="T667" s="425"/>
      <c r="U667" s="239"/>
    </row>
    <row r="668" spans="1:21" x14ac:dyDescent="0.35">
      <c r="A668" s="31" t="s">
        <v>104</v>
      </c>
      <c r="B668" s="247" t="s">
        <v>430</v>
      </c>
      <c r="C668" s="46">
        <v>511656</v>
      </c>
      <c r="D668" s="62" t="s">
        <v>92</v>
      </c>
      <c r="E668" s="245" t="s">
        <v>1488</v>
      </c>
      <c r="F668" s="321">
        <v>0</v>
      </c>
      <c r="G668" s="322">
        <v>0</v>
      </c>
      <c r="H668" s="323">
        <v>1</v>
      </c>
      <c r="I668" s="324">
        <v>0</v>
      </c>
      <c r="J668" s="41">
        <v>1</v>
      </c>
      <c r="K668" s="49">
        <v>0</v>
      </c>
      <c r="L668" s="42">
        <v>1047</v>
      </c>
      <c r="M668" s="72"/>
      <c r="N668" s="508">
        <f t="shared" si="32"/>
        <v>1</v>
      </c>
      <c r="O668" s="336">
        <f>SUMIF(beklenen!F:F,C668,beklenen!J:J)</f>
        <v>0</v>
      </c>
      <c r="P668" s="336">
        <f>SUMIF(Sayfa1!I:I,C668,Sayfa1!J:J)</f>
        <v>1</v>
      </c>
      <c r="Q668" s="336">
        <f>SUMIF(Sayfa1!L:L,C668,Sayfa1!M:M)</f>
        <v>0</v>
      </c>
      <c r="R668" s="425"/>
      <c r="S668" s="425"/>
      <c r="T668" s="425"/>
      <c r="U668" s="239"/>
    </row>
    <row r="669" spans="1:21" x14ac:dyDescent="0.35">
      <c r="A669" s="31" t="s">
        <v>104</v>
      </c>
      <c r="B669" s="247" t="s">
        <v>430</v>
      </c>
      <c r="C669" s="245">
        <v>612111</v>
      </c>
      <c r="D669" s="62" t="s">
        <v>92</v>
      </c>
      <c r="E669" s="245" t="s">
        <v>2376</v>
      </c>
      <c r="F669" s="321">
        <v>0</v>
      </c>
      <c r="G669" s="322">
        <v>4</v>
      </c>
      <c r="H669" s="323">
        <v>8</v>
      </c>
      <c r="I669" s="324">
        <v>4</v>
      </c>
      <c r="J669" s="41">
        <v>16</v>
      </c>
      <c r="K669" s="49">
        <v>0</v>
      </c>
      <c r="L669" s="42">
        <v>1047</v>
      </c>
      <c r="M669" s="72"/>
      <c r="N669" s="508">
        <f t="shared" si="32"/>
        <v>16</v>
      </c>
      <c r="O669" s="336">
        <f>SUMIF(beklenen!F:F,C669,beklenen!J:J)</f>
        <v>0</v>
      </c>
      <c r="P669" s="336">
        <f>SUMIF(Sayfa1!I:I,C669,Sayfa1!J:J)</f>
        <v>0</v>
      </c>
      <c r="Q669" s="336">
        <f>SUMIF(Sayfa1!L:L,C669,Sayfa1!M:M)</f>
        <v>14</v>
      </c>
      <c r="R669" s="425"/>
      <c r="S669" s="425"/>
      <c r="T669" s="425"/>
      <c r="U669" s="239"/>
    </row>
    <row r="670" spans="1:21" x14ac:dyDescent="0.35">
      <c r="A670" s="31" t="s">
        <v>104</v>
      </c>
      <c r="B670" s="247" t="s">
        <v>430</v>
      </c>
      <c r="C670" s="245">
        <v>511119</v>
      </c>
      <c r="D670" s="124" t="s">
        <v>92</v>
      </c>
      <c r="E670" s="245" t="s">
        <v>2909</v>
      </c>
      <c r="F670" s="321">
        <v>0</v>
      </c>
      <c r="G670" s="322">
        <v>0</v>
      </c>
      <c r="H670" s="323">
        <v>4</v>
      </c>
      <c r="I670" s="324">
        <v>4</v>
      </c>
      <c r="J670" s="41">
        <v>8</v>
      </c>
      <c r="K670" s="49">
        <v>0</v>
      </c>
      <c r="L670" s="42">
        <v>1329</v>
      </c>
      <c r="M670" s="72"/>
      <c r="N670" s="508"/>
      <c r="O670" s="336">
        <f>SUMIF(beklenen!F:F,C670,beklenen!J:J)</f>
        <v>0</v>
      </c>
      <c r="P670" s="336">
        <f>SUMIF(Sayfa1!I:I,C670,Sayfa1!J:J)</f>
        <v>0</v>
      </c>
      <c r="Q670" s="336">
        <f>SUMIF(Sayfa1!L:L,C670,Sayfa1!M:M)</f>
        <v>0</v>
      </c>
      <c r="R670" s="425"/>
      <c r="S670" s="425"/>
      <c r="T670" s="425"/>
      <c r="U670" s="239"/>
    </row>
    <row r="671" spans="1:21" x14ac:dyDescent="0.35">
      <c r="A671" s="98" t="s">
        <v>104</v>
      </c>
      <c r="B671" s="247"/>
      <c r="C671" s="281">
        <v>544007</v>
      </c>
      <c r="D671" s="290" t="s">
        <v>93</v>
      </c>
      <c r="E671" s="281" t="s">
        <v>3720</v>
      </c>
      <c r="F671" s="321">
        <v>0</v>
      </c>
      <c r="G671" s="322">
        <v>0</v>
      </c>
      <c r="H671" s="323">
        <v>4</v>
      </c>
      <c r="I671" s="324">
        <v>4</v>
      </c>
      <c r="J671" s="522">
        <v>8</v>
      </c>
      <c r="K671" s="465">
        <v>0</v>
      </c>
      <c r="L671" s="284">
        <v>1283</v>
      </c>
      <c r="M671" s="72"/>
      <c r="N671" s="508">
        <f t="shared" ref="N671:N685" si="33">J671-K671</f>
        <v>8</v>
      </c>
      <c r="O671" s="336">
        <f>SUMIF(beklenen!F:F,C671,beklenen!J:J)</f>
        <v>0</v>
      </c>
      <c r="P671" s="336">
        <f>SUMIF(Sayfa1!I:I,C671,Sayfa1!J:J)</f>
        <v>0</v>
      </c>
      <c r="Q671" s="336">
        <f>SUMIF(Sayfa1!L:L,C671,Sayfa1!M:M)</f>
        <v>0</v>
      </c>
      <c r="R671" s="425"/>
      <c r="S671" s="425"/>
      <c r="T671" s="425"/>
      <c r="U671" s="239"/>
    </row>
    <row r="672" spans="1:21" x14ac:dyDescent="0.35">
      <c r="A672" s="31" t="s">
        <v>104</v>
      </c>
      <c r="B672" s="247"/>
      <c r="C672" s="66">
        <v>219422</v>
      </c>
      <c r="D672" s="145" t="s">
        <v>172</v>
      </c>
      <c r="E672" s="37" t="s">
        <v>1489</v>
      </c>
      <c r="F672" s="321">
        <v>0</v>
      </c>
      <c r="G672" s="322">
        <v>0</v>
      </c>
      <c r="H672" s="323">
        <v>4</v>
      </c>
      <c r="I672" s="324">
        <v>7</v>
      </c>
      <c r="J672" s="61">
        <v>11</v>
      </c>
      <c r="K672" s="34">
        <v>0</v>
      </c>
      <c r="L672" s="153">
        <v>646</v>
      </c>
      <c r="M672" s="72"/>
      <c r="N672" s="508">
        <f t="shared" si="33"/>
        <v>11</v>
      </c>
      <c r="O672" s="336">
        <f>SUMIF(beklenen!F:F,C672,beklenen!J:J)</f>
        <v>0</v>
      </c>
      <c r="P672" s="336">
        <f>SUMIF(Sayfa1!I:I,C672,Sayfa1!J:J)</f>
        <v>0</v>
      </c>
      <c r="Q672" s="336">
        <f>SUMIF(Sayfa1!L:L,C672,Sayfa1!M:M)</f>
        <v>25</v>
      </c>
      <c r="R672" s="425"/>
      <c r="S672" s="425"/>
      <c r="T672" s="425"/>
      <c r="U672" s="239"/>
    </row>
    <row r="673" spans="1:21" x14ac:dyDescent="0.35">
      <c r="A673" s="31" t="s">
        <v>104</v>
      </c>
      <c r="B673" s="247"/>
      <c r="C673" s="66">
        <v>618152</v>
      </c>
      <c r="D673" s="106" t="s">
        <v>172</v>
      </c>
      <c r="E673" s="37" t="s">
        <v>588</v>
      </c>
      <c r="F673" s="321">
        <v>8</v>
      </c>
      <c r="G673" s="322">
        <v>4</v>
      </c>
      <c r="H673" s="323">
        <v>8</v>
      </c>
      <c r="I673" s="324">
        <v>12</v>
      </c>
      <c r="J673" s="61">
        <v>32</v>
      </c>
      <c r="K673" s="34">
        <v>0</v>
      </c>
      <c r="L673" s="153">
        <v>814</v>
      </c>
      <c r="M673" s="72"/>
      <c r="N673" s="508">
        <f t="shared" si="33"/>
        <v>32</v>
      </c>
      <c r="O673" s="336">
        <f>SUMIF(beklenen!F:F,C673,beklenen!J:J)</f>
        <v>0</v>
      </c>
      <c r="P673" s="336">
        <f>SUMIF(Sayfa1!I:I,C673,Sayfa1!J:J)</f>
        <v>0</v>
      </c>
      <c r="Q673" s="336">
        <f>SUMIF(Sayfa1!L:L,C673,Sayfa1!M:M)</f>
        <v>19</v>
      </c>
      <c r="R673" s="425"/>
      <c r="S673" s="425"/>
      <c r="T673" s="425"/>
      <c r="U673" s="239"/>
    </row>
    <row r="674" spans="1:21" x14ac:dyDescent="0.35">
      <c r="A674" s="31" t="s">
        <v>104</v>
      </c>
      <c r="B674" s="247" t="s">
        <v>1266</v>
      </c>
      <c r="C674" s="66">
        <v>315634</v>
      </c>
      <c r="D674" s="104" t="s">
        <v>172</v>
      </c>
      <c r="E674" s="37" t="s">
        <v>1911</v>
      </c>
      <c r="F674" s="321">
        <v>0</v>
      </c>
      <c r="G674" s="322">
        <v>0</v>
      </c>
      <c r="H674" s="323">
        <v>4</v>
      </c>
      <c r="I674" s="324">
        <v>4</v>
      </c>
      <c r="J674" s="61">
        <v>8</v>
      </c>
      <c r="K674" s="34">
        <v>0</v>
      </c>
      <c r="L674" s="153">
        <v>542</v>
      </c>
      <c r="M674" s="72"/>
      <c r="N674" s="508">
        <f t="shared" si="33"/>
        <v>8</v>
      </c>
      <c r="O674" s="336">
        <f>SUMIF(beklenen!F:F,C674,beklenen!J:J)</f>
        <v>0</v>
      </c>
      <c r="P674" s="336">
        <f>SUMIF(Sayfa1!I:I,C674,Sayfa1!J:J)</f>
        <v>8</v>
      </c>
      <c r="Q674" s="336">
        <f>SUMIF(Sayfa1!L:L,C674,Sayfa1!M:M)</f>
        <v>0</v>
      </c>
      <c r="R674" s="425"/>
      <c r="S674" s="425"/>
      <c r="T674" s="425"/>
      <c r="U674" s="239"/>
    </row>
    <row r="675" spans="1:21" x14ac:dyDescent="0.35">
      <c r="A675" s="31" t="s">
        <v>104</v>
      </c>
      <c r="B675" s="247" t="s">
        <v>430</v>
      </c>
      <c r="C675" s="157">
        <v>212986</v>
      </c>
      <c r="D675" s="529" t="s">
        <v>172</v>
      </c>
      <c r="E675" s="37" t="s">
        <v>511</v>
      </c>
      <c r="F675" s="321">
        <v>0</v>
      </c>
      <c r="G675" s="322">
        <v>4</v>
      </c>
      <c r="H675" s="323">
        <v>16</v>
      </c>
      <c r="I675" s="324">
        <v>4</v>
      </c>
      <c r="J675" s="61">
        <v>24</v>
      </c>
      <c r="K675" s="34">
        <v>0</v>
      </c>
      <c r="L675" s="153">
        <v>951</v>
      </c>
      <c r="M675" s="72"/>
      <c r="N675" s="508"/>
      <c r="O675" s="336">
        <f>SUMIF(beklenen!F:F,C675,beklenen!J:J)</f>
        <v>0</v>
      </c>
      <c r="P675" s="336">
        <f>SUMIF(Sayfa1!I:I,C675,Sayfa1!J:J)</f>
        <v>24</v>
      </c>
      <c r="Q675" s="336">
        <f>SUMIF(Sayfa1!L:L,C675,Sayfa1!M:M)</f>
        <v>4</v>
      </c>
      <c r="R675" s="425"/>
      <c r="S675" s="425"/>
      <c r="T675" s="425"/>
      <c r="U675" s="239"/>
    </row>
    <row r="676" spans="1:21" x14ac:dyDescent="0.35">
      <c r="A676" s="31" t="s">
        <v>104</v>
      </c>
      <c r="B676" s="247" t="s">
        <v>430</v>
      </c>
      <c r="C676" s="157">
        <v>511136</v>
      </c>
      <c r="D676" s="529" t="s">
        <v>172</v>
      </c>
      <c r="E676" s="37" t="s">
        <v>1531</v>
      </c>
      <c r="F676" s="321">
        <v>0</v>
      </c>
      <c r="G676" s="322">
        <v>0</v>
      </c>
      <c r="H676" s="323">
        <v>4</v>
      </c>
      <c r="I676" s="324">
        <v>0</v>
      </c>
      <c r="J676" s="61">
        <v>4</v>
      </c>
      <c r="K676" s="34">
        <v>0</v>
      </c>
      <c r="L676" s="153">
        <v>1113</v>
      </c>
      <c r="M676" s="72"/>
      <c r="N676" s="508">
        <f t="shared" si="33"/>
        <v>4</v>
      </c>
      <c r="O676" s="336">
        <f>SUMIF(beklenen!F:F,C676,beklenen!J:J)</f>
        <v>0</v>
      </c>
      <c r="P676" s="336">
        <f>SUMIF(Sayfa1!I:I,C676,Sayfa1!J:J)</f>
        <v>4</v>
      </c>
      <c r="Q676" s="336">
        <f>SUMIF(Sayfa1!L:L,C676,Sayfa1!M:M)</f>
        <v>0</v>
      </c>
      <c r="R676" s="425"/>
      <c r="S676" s="425"/>
      <c r="T676" s="425"/>
      <c r="U676" s="239"/>
    </row>
    <row r="677" spans="1:21" x14ac:dyDescent="0.35">
      <c r="A677" s="31" t="s">
        <v>104</v>
      </c>
      <c r="B677" s="247" t="s">
        <v>430</v>
      </c>
      <c r="C677" s="520">
        <v>612121</v>
      </c>
      <c r="D677" s="528" t="s">
        <v>172</v>
      </c>
      <c r="E677" s="37" t="s">
        <v>1478</v>
      </c>
      <c r="F677" s="321">
        <v>0</v>
      </c>
      <c r="G677" s="322">
        <v>0</v>
      </c>
      <c r="H677" s="323">
        <v>8</v>
      </c>
      <c r="I677" s="324">
        <v>4</v>
      </c>
      <c r="J677" s="61">
        <v>12</v>
      </c>
      <c r="K677" s="34">
        <v>0</v>
      </c>
      <c r="L677" s="153">
        <v>1113</v>
      </c>
      <c r="M677" s="72"/>
      <c r="N677" s="508">
        <f t="shared" si="33"/>
        <v>12</v>
      </c>
      <c r="O677" s="336">
        <f>SUMIF(beklenen!F:F,C677,beklenen!J:J)</f>
        <v>0</v>
      </c>
      <c r="P677" s="336">
        <f>SUMIF(Sayfa1!I:I,C677,Sayfa1!J:J)</f>
        <v>12</v>
      </c>
      <c r="Q677" s="336">
        <f>SUMIF(Sayfa1!L:L,C677,Sayfa1!M:M)</f>
        <v>0</v>
      </c>
      <c r="R677" s="425"/>
      <c r="S677" s="425"/>
      <c r="T677" s="425"/>
      <c r="U677" s="239"/>
    </row>
    <row r="678" spans="1:21" x14ac:dyDescent="0.35">
      <c r="A678" s="337" t="s">
        <v>104</v>
      </c>
      <c r="B678" s="334" t="s">
        <v>430</v>
      </c>
      <c r="C678" s="280">
        <v>511939</v>
      </c>
      <c r="D678" s="563" t="s">
        <v>94</v>
      </c>
      <c r="E678" s="280" t="s">
        <v>818</v>
      </c>
      <c r="F678" s="321">
        <v>0</v>
      </c>
      <c r="G678" s="322">
        <v>0</v>
      </c>
      <c r="H678" s="323">
        <v>4</v>
      </c>
      <c r="I678" s="324">
        <v>0</v>
      </c>
      <c r="J678" s="41">
        <v>4</v>
      </c>
      <c r="K678" s="28">
        <v>0</v>
      </c>
      <c r="L678" s="42">
        <v>1165</v>
      </c>
      <c r="M678" s="72"/>
      <c r="N678" s="508">
        <f t="shared" si="33"/>
        <v>4</v>
      </c>
      <c r="O678" s="336">
        <f>SUMIF(beklenen!F:F,C678,beklenen!J:J)</f>
        <v>0</v>
      </c>
      <c r="P678" s="336">
        <f>SUMIF(Sayfa1!I:I,C678,Sayfa1!J:J)</f>
        <v>2</v>
      </c>
      <c r="Q678" s="336">
        <f>SUMIF(Sayfa1!L:L,C678,Sayfa1!M:M)</f>
        <v>6</v>
      </c>
      <c r="R678" s="425"/>
      <c r="S678" s="425"/>
      <c r="T678" s="425"/>
      <c r="U678" s="239"/>
    </row>
    <row r="679" spans="1:21" x14ac:dyDescent="0.35">
      <c r="A679" s="337" t="s">
        <v>104</v>
      </c>
      <c r="B679" s="334" t="s">
        <v>430</v>
      </c>
      <c r="C679" s="382">
        <v>518720</v>
      </c>
      <c r="D679" s="457" t="s">
        <v>1767</v>
      </c>
      <c r="E679" s="339" t="s">
        <v>1768</v>
      </c>
      <c r="F679" s="321">
        <v>0</v>
      </c>
      <c r="G679" s="322">
        <v>0</v>
      </c>
      <c r="H679" s="323">
        <v>4</v>
      </c>
      <c r="I679" s="324">
        <v>0</v>
      </c>
      <c r="J679" s="35">
        <v>4</v>
      </c>
      <c r="K679" s="34">
        <v>0</v>
      </c>
      <c r="L679" s="153">
        <v>1275</v>
      </c>
      <c r="M679" s="72"/>
      <c r="N679" s="508">
        <f t="shared" si="33"/>
        <v>4</v>
      </c>
      <c r="O679" s="336">
        <f>SUMIF(beklenen!F:F,C679,beklenen!J:J)</f>
        <v>0</v>
      </c>
      <c r="P679" s="336">
        <f>SUMIF(Sayfa1!I:I,C679,Sayfa1!J:J)</f>
        <v>4</v>
      </c>
      <c r="Q679" s="336">
        <f>SUMIF(Sayfa1!L:L,C679,Sayfa1!M:M)</f>
        <v>0</v>
      </c>
      <c r="R679" s="425"/>
      <c r="S679" s="425"/>
      <c r="T679" s="425"/>
      <c r="U679" s="239"/>
    </row>
    <row r="680" spans="1:21" x14ac:dyDescent="0.35">
      <c r="A680" s="31" t="s">
        <v>104</v>
      </c>
      <c r="B680" s="247"/>
      <c r="C680" s="44">
        <v>219971</v>
      </c>
      <c r="D680" s="530" t="s">
        <v>748</v>
      </c>
      <c r="E680" s="245" t="s">
        <v>749</v>
      </c>
      <c r="F680" s="321">
        <v>0</v>
      </c>
      <c r="G680" s="322">
        <v>0</v>
      </c>
      <c r="H680" s="323">
        <v>4</v>
      </c>
      <c r="I680" s="324">
        <v>0</v>
      </c>
      <c r="J680" s="41">
        <v>4</v>
      </c>
      <c r="K680" s="49">
        <v>0</v>
      </c>
      <c r="L680" s="123">
        <v>835</v>
      </c>
      <c r="M680" s="72"/>
      <c r="N680" s="508">
        <f t="shared" si="33"/>
        <v>4</v>
      </c>
      <c r="O680" s="336">
        <f>SUMIF(beklenen!F:F,C680,beklenen!J:J)</f>
        <v>0</v>
      </c>
      <c r="P680" s="336">
        <f>SUMIF(Sayfa1!I:I,C680,Sayfa1!J:J)</f>
        <v>4</v>
      </c>
      <c r="Q680" s="336">
        <f>SUMIF(Sayfa1!L:L,C680,Sayfa1!M:M)</f>
        <v>0</v>
      </c>
      <c r="R680" s="425"/>
      <c r="S680" s="425"/>
      <c r="T680" s="425"/>
      <c r="U680" s="239"/>
    </row>
    <row r="681" spans="1:21" x14ac:dyDescent="0.35">
      <c r="A681" s="31" t="s">
        <v>104</v>
      </c>
      <c r="B681" s="247"/>
      <c r="C681" s="44">
        <v>519200</v>
      </c>
      <c r="D681" s="530" t="s">
        <v>748</v>
      </c>
      <c r="E681" s="245" t="s">
        <v>770</v>
      </c>
      <c r="F681" s="321">
        <v>0</v>
      </c>
      <c r="G681" s="322">
        <v>0</v>
      </c>
      <c r="H681" s="323">
        <v>0</v>
      </c>
      <c r="I681" s="324">
        <v>2</v>
      </c>
      <c r="J681" s="41">
        <v>2</v>
      </c>
      <c r="K681" s="49">
        <v>0</v>
      </c>
      <c r="L681" s="123">
        <v>1010</v>
      </c>
      <c r="M681" s="72"/>
      <c r="N681" s="508">
        <f t="shared" si="33"/>
        <v>2</v>
      </c>
      <c r="O681" s="336">
        <f>SUMIF(beklenen!F:F,C681,beklenen!J:J)</f>
        <v>0</v>
      </c>
      <c r="P681" s="336">
        <f>SUMIF(Sayfa1!I:I,C681,Sayfa1!J:J)</f>
        <v>2</v>
      </c>
      <c r="Q681" s="336">
        <f>SUMIF(Sayfa1!L:L,C681,Sayfa1!M:M)</f>
        <v>0</v>
      </c>
      <c r="R681" s="425"/>
      <c r="S681" s="425"/>
      <c r="T681" s="425"/>
      <c r="U681" s="239"/>
    </row>
    <row r="682" spans="1:21" x14ac:dyDescent="0.35">
      <c r="A682" s="31" t="s">
        <v>104</v>
      </c>
      <c r="B682" s="247"/>
      <c r="C682" s="44">
        <v>519786</v>
      </c>
      <c r="D682" s="43" t="s">
        <v>748</v>
      </c>
      <c r="E682" s="245" t="s">
        <v>3716</v>
      </c>
      <c r="F682" s="321">
        <v>0</v>
      </c>
      <c r="G682" s="322">
        <v>0</v>
      </c>
      <c r="H682" s="323">
        <v>0</v>
      </c>
      <c r="I682" s="324">
        <v>4</v>
      </c>
      <c r="J682" s="41">
        <v>4</v>
      </c>
      <c r="K682" s="49">
        <v>0</v>
      </c>
      <c r="L682" s="123">
        <v>1023</v>
      </c>
      <c r="M682" s="72"/>
      <c r="N682" s="508">
        <f t="shared" si="33"/>
        <v>4</v>
      </c>
      <c r="O682" s="336">
        <f>SUMIF(beklenen!F:F,C682,beklenen!J:J)</f>
        <v>0</v>
      </c>
      <c r="P682" s="336">
        <f>SUMIF(Sayfa1!I:I,C682,Sayfa1!J:J)</f>
        <v>0</v>
      </c>
      <c r="Q682" s="336">
        <f>SUMIF(Sayfa1!L:L,C682,Sayfa1!M:M)</f>
        <v>0</v>
      </c>
      <c r="R682" s="425"/>
      <c r="S682" s="425"/>
      <c r="T682" s="425"/>
      <c r="U682" s="239"/>
    </row>
    <row r="683" spans="1:21" s="238" customFormat="1" x14ac:dyDescent="0.35">
      <c r="A683" s="31" t="s">
        <v>104</v>
      </c>
      <c r="B683" s="247"/>
      <c r="C683" s="44">
        <v>519580</v>
      </c>
      <c r="D683" s="530" t="s">
        <v>748</v>
      </c>
      <c r="E683" s="48" t="s">
        <v>1385</v>
      </c>
      <c r="F683" s="321">
        <v>0</v>
      </c>
      <c r="G683" s="322">
        <v>0</v>
      </c>
      <c r="H683" s="323">
        <v>2</v>
      </c>
      <c r="I683" s="324">
        <v>0</v>
      </c>
      <c r="J683" s="41">
        <v>2</v>
      </c>
      <c r="K683" s="49">
        <v>0</v>
      </c>
      <c r="L683" s="123">
        <v>1010</v>
      </c>
      <c r="M683" s="72"/>
      <c r="N683" s="508">
        <f t="shared" si="33"/>
        <v>2</v>
      </c>
      <c r="O683" s="336">
        <f>SUMIF(beklenen!F:F,C683,beklenen!J:J)</f>
        <v>0</v>
      </c>
      <c r="P683" s="336">
        <f>SUMIF(Sayfa1!I:I,C683,Sayfa1!J:J)</f>
        <v>2</v>
      </c>
      <c r="Q683" s="336">
        <f>SUMIF(Sayfa1!L:L,C683,Sayfa1!M:M)</f>
        <v>2</v>
      </c>
      <c r="R683" s="425"/>
      <c r="S683" s="425"/>
      <c r="T683" s="427"/>
      <c r="U683" s="390"/>
    </row>
    <row r="684" spans="1:21" s="238" customFormat="1" x14ac:dyDescent="0.35">
      <c r="A684" s="31" t="s">
        <v>104</v>
      </c>
      <c r="B684" s="247"/>
      <c r="C684" s="74">
        <v>519041</v>
      </c>
      <c r="D684" s="530" t="s">
        <v>748</v>
      </c>
      <c r="E684" s="245" t="s">
        <v>2248</v>
      </c>
      <c r="F684" s="321">
        <v>0</v>
      </c>
      <c r="G684" s="322">
        <v>0</v>
      </c>
      <c r="H684" s="323">
        <v>8</v>
      </c>
      <c r="I684" s="324">
        <v>0</v>
      </c>
      <c r="J684" s="41">
        <v>8</v>
      </c>
      <c r="K684" s="49">
        <v>0</v>
      </c>
      <c r="L684" s="123">
        <v>1010</v>
      </c>
      <c r="M684" s="72"/>
      <c r="N684" s="508"/>
      <c r="O684" s="336">
        <f>SUMIF(beklenen!F:F,C684,beklenen!J:J)</f>
        <v>0</v>
      </c>
      <c r="P684" s="336">
        <f>SUMIF(Sayfa1!I:I,C684,Sayfa1!J:J)</f>
        <v>8</v>
      </c>
      <c r="Q684" s="336">
        <f>SUMIF(Sayfa1!L:L,C684,Sayfa1!M:M)</f>
        <v>0</v>
      </c>
      <c r="R684" s="425"/>
      <c r="S684" s="425"/>
      <c r="T684" s="427"/>
      <c r="U684" s="390"/>
    </row>
    <row r="685" spans="1:21" s="238" customFormat="1" x14ac:dyDescent="0.35">
      <c r="A685" s="31" t="s">
        <v>104</v>
      </c>
      <c r="B685" s="334" t="s">
        <v>430</v>
      </c>
      <c r="C685" s="74">
        <v>511941</v>
      </c>
      <c r="D685" s="246" t="s">
        <v>748</v>
      </c>
      <c r="E685" s="245" t="s">
        <v>2830</v>
      </c>
      <c r="F685" s="321">
        <v>0</v>
      </c>
      <c r="G685" s="322">
        <v>0</v>
      </c>
      <c r="H685" s="323">
        <v>4</v>
      </c>
      <c r="I685" s="324">
        <v>0</v>
      </c>
      <c r="J685" s="41">
        <v>4</v>
      </c>
      <c r="K685" s="49">
        <v>0</v>
      </c>
      <c r="L685" s="123">
        <v>1211</v>
      </c>
      <c r="M685" s="72"/>
      <c r="N685" s="508">
        <f t="shared" si="33"/>
        <v>4</v>
      </c>
      <c r="O685" s="336">
        <f>SUMIF(beklenen!F:F,C685,beklenen!J:J)</f>
        <v>0</v>
      </c>
      <c r="P685" s="336">
        <f>SUMIF(Sayfa1!I:I,C685,Sayfa1!J:J)</f>
        <v>0</v>
      </c>
      <c r="Q685" s="336">
        <f>SUMIF(Sayfa1!L:L,C685,Sayfa1!M:M)</f>
        <v>4</v>
      </c>
      <c r="R685" s="425"/>
      <c r="S685" s="425"/>
      <c r="T685" s="427"/>
      <c r="U685" s="390"/>
    </row>
    <row r="686" spans="1:21" s="238" customFormat="1" x14ac:dyDescent="0.35">
      <c r="A686" s="31" t="s">
        <v>104</v>
      </c>
      <c r="B686" s="247"/>
      <c r="C686" s="37">
        <v>219430</v>
      </c>
      <c r="D686" s="109" t="s">
        <v>173</v>
      </c>
      <c r="E686" s="37" t="s">
        <v>1362</v>
      </c>
      <c r="F686" s="321">
        <v>0</v>
      </c>
      <c r="G686" s="322">
        <v>0</v>
      </c>
      <c r="H686" s="323">
        <v>2</v>
      </c>
      <c r="I686" s="324">
        <v>0</v>
      </c>
      <c r="J686" s="61">
        <v>2</v>
      </c>
      <c r="K686" s="34">
        <v>0</v>
      </c>
      <c r="L686" s="36">
        <v>828</v>
      </c>
      <c r="M686" s="72"/>
      <c r="N686" s="508"/>
      <c r="O686" s="336">
        <f>SUMIF(beklenen!F:F,C686,beklenen!J:J)</f>
        <v>0</v>
      </c>
      <c r="P686" s="336">
        <f>SUMIF(Sayfa1!I:I,C686,Sayfa1!J:J)</f>
        <v>0</v>
      </c>
      <c r="Q686" s="336">
        <f>SUMIF(Sayfa1!L:L,C686,Sayfa1!M:M)</f>
        <v>23</v>
      </c>
      <c r="R686" s="425"/>
      <c r="S686" s="425"/>
      <c r="T686" s="427"/>
      <c r="U686" s="390"/>
    </row>
    <row r="687" spans="1:21" s="238" customFormat="1" x14ac:dyDescent="0.35">
      <c r="A687" s="31" t="s">
        <v>104</v>
      </c>
      <c r="B687" s="247"/>
      <c r="C687" s="37">
        <v>618157</v>
      </c>
      <c r="D687" s="100" t="s">
        <v>173</v>
      </c>
      <c r="E687" s="37" t="s">
        <v>1293</v>
      </c>
      <c r="F687" s="321">
        <v>0</v>
      </c>
      <c r="G687" s="322">
        <v>0</v>
      </c>
      <c r="H687" s="323">
        <v>0</v>
      </c>
      <c r="I687" s="324">
        <v>3</v>
      </c>
      <c r="J687" s="61">
        <v>3</v>
      </c>
      <c r="K687" s="34">
        <v>0</v>
      </c>
      <c r="L687" s="36">
        <v>1098</v>
      </c>
      <c r="M687" s="72"/>
      <c r="N687" s="508"/>
      <c r="O687" s="336">
        <f>SUMIF(beklenen!F:F,C687,beklenen!J:J)</f>
        <v>5</v>
      </c>
      <c r="P687" s="336">
        <f>SUMIF(Sayfa1!I:I,C687,Sayfa1!J:J)</f>
        <v>0</v>
      </c>
      <c r="Q687" s="336">
        <f>SUMIF(Sayfa1!L:L,C687,Sayfa1!M:M)</f>
        <v>35</v>
      </c>
      <c r="R687" s="425"/>
      <c r="S687" s="425"/>
      <c r="T687" s="427"/>
      <c r="U687" s="390"/>
    </row>
    <row r="688" spans="1:21" x14ac:dyDescent="0.35">
      <c r="A688" s="31" t="s">
        <v>104</v>
      </c>
      <c r="B688" s="247"/>
      <c r="C688" s="66">
        <v>518310</v>
      </c>
      <c r="D688" s="534" t="s">
        <v>173</v>
      </c>
      <c r="E688" s="37" t="s">
        <v>771</v>
      </c>
      <c r="F688" s="321">
        <v>0</v>
      </c>
      <c r="G688" s="322">
        <v>0</v>
      </c>
      <c r="H688" s="323">
        <v>3</v>
      </c>
      <c r="I688" s="324">
        <v>0</v>
      </c>
      <c r="J688" s="61">
        <v>3</v>
      </c>
      <c r="K688" s="34">
        <v>0</v>
      </c>
      <c r="L688" s="153">
        <v>1495</v>
      </c>
      <c r="M688" s="72"/>
      <c r="N688" s="508">
        <f>J688-K688</f>
        <v>3</v>
      </c>
      <c r="O688" s="336">
        <f>SUMIF(beklenen!F:F,C688,beklenen!J:J)</f>
        <v>0</v>
      </c>
      <c r="P688" s="336">
        <f>SUMIF(Sayfa1!I:I,C688,Sayfa1!J:J)</f>
        <v>3</v>
      </c>
      <c r="Q688" s="336">
        <f>SUMIF(Sayfa1!L:L,C688,Sayfa1!M:M)</f>
        <v>8</v>
      </c>
      <c r="R688" s="425"/>
      <c r="S688" s="425"/>
      <c r="T688" s="425"/>
      <c r="U688" s="239"/>
    </row>
    <row r="689" spans="1:21" x14ac:dyDescent="0.35">
      <c r="A689" s="31" t="s">
        <v>104</v>
      </c>
      <c r="B689" s="247" t="s">
        <v>430</v>
      </c>
      <c r="C689" s="32">
        <v>212908</v>
      </c>
      <c r="D689" s="458" t="s">
        <v>173</v>
      </c>
      <c r="E689" s="37" t="s">
        <v>510</v>
      </c>
      <c r="F689" s="321">
        <v>0</v>
      </c>
      <c r="G689" s="322">
        <v>0</v>
      </c>
      <c r="H689" s="323">
        <v>8</v>
      </c>
      <c r="I689" s="324">
        <v>4</v>
      </c>
      <c r="J689" s="61">
        <v>12</v>
      </c>
      <c r="K689" s="34">
        <v>0</v>
      </c>
      <c r="L689" s="153">
        <v>977</v>
      </c>
      <c r="M689" s="72"/>
      <c r="N689" s="508">
        <f>J689-K689</f>
        <v>12</v>
      </c>
      <c r="O689" s="336">
        <f>SUMIF(beklenen!F:F,C689,beklenen!J:J)</f>
        <v>0</v>
      </c>
      <c r="P689" s="336">
        <f>SUMIF(Sayfa1!I:I,C689,Sayfa1!J:J)</f>
        <v>10</v>
      </c>
      <c r="Q689" s="336">
        <f>SUMIF(Sayfa1!L:L,C689,Sayfa1!M:M)</f>
        <v>8</v>
      </c>
      <c r="R689" s="425"/>
      <c r="S689" s="425"/>
      <c r="T689" s="425"/>
      <c r="U689" s="239"/>
    </row>
    <row r="690" spans="1:21" x14ac:dyDescent="0.35">
      <c r="A690" s="31" t="s">
        <v>104</v>
      </c>
      <c r="B690" s="247" t="s">
        <v>430</v>
      </c>
      <c r="C690" s="32">
        <v>511109</v>
      </c>
      <c r="D690" s="458" t="s">
        <v>173</v>
      </c>
      <c r="E690" s="48" t="s">
        <v>1476</v>
      </c>
      <c r="F690" s="321">
        <v>0</v>
      </c>
      <c r="G690" s="322">
        <v>0</v>
      </c>
      <c r="H690" s="323">
        <v>4</v>
      </c>
      <c r="I690" s="324">
        <v>0</v>
      </c>
      <c r="J690" s="61">
        <v>4</v>
      </c>
      <c r="K690" s="34">
        <v>0</v>
      </c>
      <c r="L690" s="36">
        <v>1139</v>
      </c>
      <c r="M690" s="72"/>
      <c r="N690" s="508">
        <f>J690-K690</f>
        <v>4</v>
      </c>
      <c r="O690" s="336">
        <f>SUMIF(beklenen!F:F,C690,beklenen!J:J)</f>
        <v>0</v>
      </c>
      <c r="P690" s="336">
        <f>SUMIF(Sayfa1!I:I,C690,Sayfa1!J:J)</f>
        <v>4</v>
      </c>
      <c r="Q690" s="336">
        <f>SUMIF(Sayfa1!L:L,C690,Sayfa1!M:M)</f>
        <v>12</v>
      </c>
      <c r="R690" s="425"/>
      <c r="S690" s="425"/>
      <c r="T690" s="425"/>
      <c r="U690" s="239"/>
    </row>
    <row r="691" spans="1:21" x14ac:dyDescent="0.35">
      <c r="A691" s="31" t="s">
        <v>104</v>
      </c>
      <c r="B691" s="247" t="s">
        <v>430</v>
      </c>
      <c r="C691" s="37">
        <v>612126</v>
      </c>
      <c r="D691" s="578" t="s">
        <v>173</v>
      </c>
      <c r="E691" s="37" t="s">
        <v>1476</v>
      </c>
      <c r="F691" s="321">
        <v>0</v>
      </c>
      <c r="G691" s="322">
        <v>0</v>
      </c>
      <c r="H691" s="323">
        <v>0</v>
      </c>
      <c r="I691" s="324">
        <v>4</v>
      </c>
      <c r="J691" s="61">
        <v>4</v>
      </c>
      <c r="K691" s="34">
        <v>0</v>
      </c>
      <c r="L691" s="36">
        <v>1139</v>
      </c>
      <c r="M691" s="72"/>
      <c r="N691" s="508"/>
      <c r="O691" s="336">
        <f>SUMIF(beklenen!F:F,C691,beklenen!J:J)</f>
        <v>0</v>
      </c>
      <c r="P691" s="336">
        <f>SUMIF(Sayfa1!I:I,C691,Sayfa1!J:J)</f>
        <v>0</v>
      </c>
      <c r="Q691" s="336">
        <f>SUMIF(Sayfa1!L:L,C691,Sayfa1!M:M)</f>
        <v>0</v>
      </c>
      <c r="R691" s="425"/>
      <c r="S691" s="425"/>
      <c r="T691" s="425"/>
      <c r="U691" s="239"/>
    </row>
    <row r="692" spans="1:21" x14ac:dyDescent="0.35">
      <c r="A692" s="98" t="s">
        <v>104</v>
      </c>
      <c r="B692" s="125"/>
      <c r="C692" s="523">
        <v>544001</v>
      </c>
      <c r="D692" s="581" t="s">
        <v>485</v>
      </c>
      <c r="E692" s="523" t="s">
        <v>3719</v>
      </c>
      <c r="F692" s="321">
        <v>0</v>
      </c>
      <c r="G692" s="322">
        <v>0</v>
      </c>
      <c r="H692" s="323">
        <v>4</v>
      </c>
      <c r="I692" s="324">
        <v>4</v>
      </c>
      <c r="J692" s="522">
        <v>8</v>
      </c>
      <c r="K692" s="465">
        <v>0</v>
      </c>
      <c r="L692" s="284">
        <v>1365</v>
      </c>
      <c r="M692" s="72"/>
      <c r="N692" s="508">
        <f>J692-K692</f>
        <v>8</v>
      </c>
      <c r="O692" s="336">
        <f>SUMIF(beklenen!F:F,C692,beklenen!J:J)</f>
        <v>0</v>
      </c>
      <c r="P692" s="336">
        <f>SUMIF(Sayfa1!I:I,C692,Sayfa1!J:J)</f>
        <v>0</v>
      </c>
      <c r="Q692" s="336">
        <f>SUMIF(Sayfa1!L:L,C692,Sayfa1!M:M)</f>
        <v>0</v>
      </c>
      <c r="R692" s="425"/>
      <c r="S692" s="425"/>
      <c r="T692" s="425"/>
      <c r="U692" s="239"/>
    </row>
    <row r="693" spans="1:21" x14ac:dyDescent="0.35">
      <c r="A693" s="98" t="s">
        <v>104</v>
      </c>
      <c r="B693" s="590" t="s">
        <v>430</v>
      </c>
      <c r="C693" s="579">
        <v>612621</v>
      </c>
      <c r="D693" s="582" t="s">
        <v>485</v>
      </c>
      <c r="E693" s="579" t="s">
        <v>4478</v>
      </c>
      <c r="F693" s="321">
        <v>0</v>
      </c>
      <c r="G693" s="322">
        <v>0</v>
      </c>
      <c r="H693" s="323">
        <v>0</v>
      </c>
      <c r="I693" s="324">
        <v>0</v>
      </c>
      <c r="J693" s="282">
        <v>0</v>
      </c>
      <c r="K693" s="283">
        <v>0</v>
      </c>
      <c r="L693" s="580">
        <v>1305</v>
      </c>
      <c r="M693" s="72"/>
      <c r="N693" s="508"/>
      <c r="O693" s="336">
        <f>SUMIF(beklenen!F:F,C693,beklenen!J:J)</f>
        <v>4</v>
      </c>
      <c r="P693" s="336">
        <f>SUMIF(Sayfa1!I:I,C693,Sayfa1!J:J)</f>
        <v>0</v>
      </c>
      <c r="Q693" s="336">
        <f>SUMIF(Sayfa1!L:L,C693,Sayfa1!M:M)</f>
        <v>0</v>
      </c>
      <c r="R693" s="425"/>
      <c r="S693" s="425"/>
      <c r="T693" s="425"/>
      <c r="U693" s="239"/>
    </row>
    <row r="694" spans="1:21" x14ac:dyDescent="0.35">
      <c r="A694" s="31" t="s">
        <v>104</v>
      </c>
      <c r="B694" s="247"/>
      <c r="C694" s="256">
        <v>219584</v>
      </c>
      <c r="D694" s="62" t="s">
        <v>175</v>
      </c>
      <c r="E694" s="256" t="s">
        <v>2077</v>
      </c>
      <c r="F694" s="321">
        <v>0</v>
      </c>
      <c r="G694" s="322">
        <v>0</v>
      </c>
      <c r="H694" s="323">
        <v>0</v>
      </c>
      <c r="I694" s="324">
        <v>2</v>
      </c>
      <c r="J694" s="41">
        <v>2</v>
      </c>
      <c r="K694" s="49">
        <v>0</v>
      </c>
      <c r="L694" s="524">
        <v>664</v>
      </c>
      <c r="M694" s="72"/>
      <c r="N694" s="508">
        <f>J694-K694</f>
        <v>2</v>
      </c>
      <c r="O694" s="336">
        <f>SUMIF(beklenen!F:F,C694,beklenen!J:J)</f>
        <v>0</v>
      </c>
      <c r="P694" s="336">
        <f>SUMIF(Sayfa1!I:I,C694,Sayfa1!J:J)</f>
        <v>0</v>
      </c>
      <c r="Q694" s="336">
        <f>SUMIF(Sayfa1!L:L,C694,Sayfa1!M:M)</f>
        <v>21</v>
      </c>
      <c r="R694" s="425"/>
      <c r="S694" s="425"/>
      <c r="T694" s="425"/>
      <c r="U694" s="239"/>
    </row>
    <row r="695" spans="1:21" x14ac:dyDescent="0.35">
      <c r="A695" s="31" t="s">
        <v>104</v>
      </c>
      <c r="B695" s="247"/>
      <c r="C695" s="245">
        <v>519913</v>
      </c>
      <c r="D695" s="62" t="s">
        <v>175</v>
      </c>
      <c r="E695" s="245" t="s">
        <v>1433</v>
      </c>
      <c r="F695" s="321">
        <v>0</v>
      </c>
      <c r="G695" s="322">
        <v>0</v>
      </c>
      <c r="H695" s="323">
        <v>1</v>
      </c>
      <c r="I695" s="324">
        <v>0</v>
      </c>
      <c r="J695" s="41">
        <v>1</v>
      </c>
      <c r="K695" s="49">
        <v>0</v>
      </c>
      <c r="L695" s="42">
        <v>1050</v>
      </c>
      <c r="M695" s="72"/>
      <c r="N695" s="508"/>
      <c r="O695" s="336">
        <f>SUMIF(beklenen!F:F,C695,beklenen!J:J)</f>
        <v>3</v>
      </c>
      <c r="P695" s="336">
        <f>SUMIF(Sayfa1!I:I,C695,Sayfa1!J:J)</f>
        <v>0</v>
      </c>
      <c r="Q695" s="336">
        <f>SUMIF(Sayfa1!L:L,C695,Sayfa1!M:M)</f>
        <v>15</v>
      </c>
      <c r="R695" s="425"/>
      <c r="S695" s="425"/>
      <c r="T695" s="425"/>
      <c r="U695" s="239"/>
    </row>
    <row r="696" spans="1:21" x14ac:dyDescent="0.35">
      <c r="A696" s="31" t="s">
        <v>104</v>
      </c>
      <c r="B696" s="247"/>
      <c r="C696" s="245">
        <v>518000</v>
      </c>
      <c r="D696" s="62" t="s">
        <v>175</v>
      </c>
      <c r="E696" s="245" t="s">
        <v>3712</v>
      </c>
      <c r="F696" s="321">
        <v>0</v>
      </c>
      <c r="G696" s="322">
        <v>0</v>
      </c>
      <c r="H696" s="323">
        <v>2</v>
      </c>
      <c r="I696" s="324">
        <v>4</v>
      </c>
      <c r="J696" s="41">
        <v>6</v>
      </c>
      <c r="K696" s="49">
        <v>0</v>
      </c>
      <c r="L696" s="42">
        <v>886</v>
      </c>
      <c r="M696" s="72"/>
      <c r="N696" s="508">
        <f>J696-K696</f>
        <v>6</v>
      </c>
      <c r="O696" s="336">
        <f>SUMIF(beklenen!F:F,C696,beklenen!J:J)</f>
        <v>0</v>
      </c>
      <c r="P696" s="336">
        <f>SUMIF(Sayfa1!I:I,C696,Sayfa1!J:J)</f>
        <v>0</v>
      </c>
      <c r="Q696" s="336">
        <f>SUMIF(Sayfa1!L:L,C696,Sayfa1!M:M)</f>
        <v>0</v>
      </c>
      <c r="R696" s="425"/>
      <c r="S696" s="425"/>
      <c r="T696" s="425"/>
      <c r="U696" s="239"/>
    </row>
    <row r="697" spans="1:21" x14ac:dyDescent="0.35">
      <c r="A697" s="31" t="s">
        <v>104</v>
      </c>
      <c r="B697" s="247"/>
      <c r="C697" s="245">
        <v>518032</v>
      </c>
      <c r="D697" s="62" t="s">
        <v>175</v>
      </c>
      <c r="E697" s="245" t="s">
        <v>3713</v>
      </c>
      <c r="F697" s="321">
        <v>0</v>
      </c>
      <c r="G697" s="322">
        <v>0</v>
      </c>
      <c r="H697" s="323">
        <v>2</v>
      </c>
      <c r="I697" s="324">
        <v>0</v>
      </c>
      <c r="J697" s="41">
        <v>2</v>
      </c>
      <c r="K697" s="49">
        <v>0</v>
      </c>
      <c r="L697" s="42">
        <v>1050</v>
      </c>
      <c r="M697" s="72"/>
      <c r="N697" s="508"/>
      <c r="O697" s="336">
        <f>SUMIF(beklenen!F:F,C697,beklenen!J:J)</f>
        <v>0</v>
      </c>
      <c r="P697" s="336">
        <f>SUMIF(Sayfa1!I:I,C697,Sayfa1!J:J)</f>
        <v>0</v>
      </c>
      <c r="Q697" s="336">
        <f>SUMIF(Sayfa1!L:L,C697,Sayfa1!M:M)</f>
        <v>0</v>
      </c>
      <c r="R697" s="425"/>
      <c r="S697" s="425"/>
      <c r="T697" s="425"/>
      <c r="U697" s="239"/>
    </row>
    <row r="698" spans="1:21" x14ac:dyDescent="0.35">
      <c r="A698" s="31" t="s">
        <v>104</v>
      </c>
      <c r="B698" s="247"/>
      <c r="C698" s="245">
        <v>519561</v>
      </c>
      <c r="D698" s="75" t="s">
        <v>175</v>
      </c>
      <c r="E698" s="245" t="s">
        <v>1308</v>
      </c>
      <c r="F698" s="321">
        <v>0</v>
      </c>
      <c r="G698" s="322">
        <v>0</v>
      </c>
      <c r="H698" s="323">
        <v>0</v>
      </c>
      <c r="I698" s="324">
        <v>1</v>
      </c>
      <c r="J698" s="41">
        <v>1</v>
      </c>
      <c r="K698" s="49">
        <v>0</v>
      </c>
      <c r="L698" s="42">
        <v>848</v>
      </c>
      <c r="M698" s="72"/>
      <c r="N698" s="508"/>
      <c r="O698" s="336">
        <f>SUMIF(beklenen!F:F,C698,beklenen!J:J)</f>
        <v>0</v>
      </c>
      <c r="P698" s="336">
        <f>SUMIF(Sayfa1!I:I,C698,Sayfa1!J:J)</f>
        <v>1</v>
      </c>
      <c r="Q698" s="336">
        <f>SUMIF(Sayfa1!L:L,C698,Sayfa1!M:M)</f>
        <v>9</v>
      </c>
      <c r="R698" s="425"/>
      <c r="S698" s="425"/>
      <c r="T698" s="425"/>
      <c r="U698" s="239"/>
    </row>
    <row r="699" spans="1:21" x14ac:dyDescent="0.35">
      <c r="A699" s="31" t="s">
        <v>104</v>
      </c>
      <c r="B699" s="247" t="s">
        <v>430</v>
      </c>
      <c r="C699" s="39">
        <v>212984</v>
      </c>
      <c r="D699" s="62" t="s">
        <v>175</v>
      </c>
      <c r="E699" s="245" t="s">
        <v>1473</v>
      </c>
      <c r="F699" s="321">
        <v>0</v>
      </c>
      <c r="G699" s="322">
        <v>0</v>
      </c>
      <c r="H699" s="323">
        <v>4</v>
      </c>
      <c r="I699" s="324">
        <v>4</v>
      </c>
      <c r="J699" s="41">
        <v>8</v>
      </c>
      <c r="K699" s="49">
        <v>0</v>
      </c>
      <c r="L699" s="123">
        <v>720</v>
      </c>
      <c r="M699" s="72"/>
      <c r="N699" s="508"/>
      <c r="O699" s="336">
        <f>SUMIF(beklenen!F:F,C699,beklenen!J:J)</f>
        <v>0</v>
      </c>
      <c r="P699" s="336">
        <f>SUMIF(Sayfa1!I:I,C699,Sayfa1!J:J)</f>
        <v>0</v>
      </c>
      <c r="Q699" s="336">
        <f>SUMIF(Sayfa1!L:L,C699,Sayfa1!M:M)</f>
        <v>12</v>
      </c>
      <c r="R699" s="425"/>
      <c r="S699" s="425"/>
      <c r="T699" s="425"/>
      <c r="U699" s="239"/>
    </row>
    <row r="700" spans="1:21" x14ac:dyDescent="0.35">
      <c r="A700" s="31" t="s">
        <v>104</v>
      </c>
      <c r="B700" s="247" t="s">
        <v>430</v>
      </c>
      <c r="C700" s="39">
        <v>511036</v>
      </c>
      <c r="D700" s="510" t="s">
        <v>175</v>
      </c>
      <c r="E700" s="48" t="s">
        <v>1793</v>
      </c>
      <c r="F700" s="321">
        <v>0</v>
      </c>
      <c r="G700" s="322">
        <v>0</v>
      </c>
      <c r="H700" s="323">
        <v>4</v>
      </c>
      <c r="I700" s="324">
        <v>0</v>
      </c>
      <c r="J700" s="41">
        <v>4</v>
      </c>
      <c r="K700" s="49">
        <v>0</v>
      </c>
      <c r="L700" s="123">
        <v>1157</v>
      </c>
      <c r="M700" s="72"/>
      <c r="N700" s="508">
        <f>J700-K700</f>
        <v>4</v>
      </c>
      <c r="O700" s="336">
        <f>SUMIF(beklenen!F:F,C700,beklenen!J:J)</f>
        <v>0</v>
      </c>
      <c r="P700" s="336">
        <f>SUMIF(Sayfa1!I:I,C700,Sayfa1!J:J)</f>
        <v>4</v>
      </c>
      <c r="Q700" s="336">
        <f>SUMIF(Sayfa1!L:L,C700,Sayfa1!M:M)</f>
        <v>4</v>
      </c>
      <c r="R700" s="425"/>
      <c r="S700" s="425"/>
      <c r="T700" s="425"/>
      <c r="U700" s="239"/>
    </row>
    <row r="701" spans="1:21" x14ac:dyDescent="0.35">
      <c r="A701" s="31" t="s">
        <v>104</v>
      </c>
      <c r="B701" s="247" t="s">
        <v>430</v>
      </c>
      <c r="C701" s="245">
        <v>619366</v>
      </c>
      <c r="D701" s="62" t="s">
        <v>175</v>
      </c>
      <c r="E701" s="245" t="s">
        <v>4482</v>
      </c>
      <c r="F701" s="321">
        <v>0</v>
      </c>
      <c r="G701" s="322">
        <v>0</v>
      </c>
      <c r="H701" s="323">
        <v>0</v>
      </c>
      <c r="I701" s="324">
        <v>0</v>
      </c>
      <c r="J701" s="41">
        <v>0</v>
      </c>
      <c r="K701" s="49">
        <v>0</v>
      </c>
      <c r="L701" s="123">
        <v>1157</v>
      </c>
      <c r="M701" s="72"/>
      <c r="N701" s="508"/>
      <c r="O701" s="336">
        <f>SUMIF(beklenen!F:F,C701,beklenen!J:J)</f>
        <v>4</v>
      </c>
      <c r="P701" s="336">
        <f>SUMIF(Sayfa1!I:I,C701,Sayfa1!J:J)</f>
        <v>0</v>
      </c>
      <c r="Q701" s="336">
        <f>SUMIF(Sayfa1!L:L,C701,Sayfa1!M:M)</f>
        <v>0</v>
      </c>
      <c r="R701" s="425"/>
      <c r="S701" s="425"/>
      <c r="T701" s="425"/>
      <c r="U701" s="239"/>
    </row>
    <row r="702" spans="1:21" x14ac:dyDescent="0.35">
      <c r="A702" s="31" t="s">
        <v>104</v>
      </c>
      <c r="B702" s="247" t="s">
        <v>430</v>
      </c>
      <c r="C702" s="245">
        <v>511102</v>
      </c>
      <c r="D702" s="510" t="s">
        <v>175</v>
      </c>
      <c r="E702" s="48" t="s">
        <v>1648</v>
      </c>
      <c r="F702" s="321">
        <v>0</v>
      </c>
      <c r="G702" s="322">
        <v>0</v>
      </c>
      <c r="H702" s="323">
        <v>0</v>
      </c>
      <c r="I702" s="324">
        <v>4</v>
      </c>
      <c r="J702" s="41">
        <v>4</v>
      </c>
      <c r="K702" s="49">
        <v>0</v>
      </c>
      <c r="L702" s="123">
        <v>872</v>
      </c>
      <c r="M702" s="72"/>
      <c r="N702" s="508">
        <f>J702-K702</f>
        <v>4</v>
      </c>
      <c r="O702" s="336">
        <f>SUMIF(beklenen!F:F,C702,beklenen!J:J)</f>
        <v>0</v>
      </c>
      <c r="P702" s="336">
        <f>SUMIF(Sayfa1!I:I,C702,Sayfa1!J:J)</f>
        <v>4</v>
      </c>
      <c r="Q702" s="336">
        <f>SUMIF(Sayfa1!L:L,C702,Sayfa1!M:M)</f>
        <v>0</v>
      </c>
      <c r="R702" s="425"/>
      <c r="S702" s="425"/>
      <c r="T702" s="425"/>
      <c r="U702" s="239"/>
    </row>
    <row r="703" spans="1:21" x14ac:dyDescent="0.35">
      <c r="A703" s="31" t="s">
        <v>104</v>
      </c>
      <c r="B703" s="247" t="s">
        <v>430</v>
      </c>
      <c r="C703" s="245">
        <v>612123</v>
      </c>
      <c r="D703" s="124" t="s">
        <v>175</v>
      </c>
      <c r="E703" s="245" t="s">
        <v>1648</v>
      </c>
      <c r="F703" s="321">
        <v>0</v>
      </c>
      <c r="G703" s="322">
        <v>4</v>
      </c>
      <c r="H703" s="323">
        <v>8</v>
      </c>
      <c r="I703" s="324">
        <v>0</v>
      </c>
      <c r="J703" s="41">
        <v>12</v>
      </c>
      <c r="K703" s="49">
        <v>0</v>
      </c>
      <c r="L703" s="123">
        <v>872</v>
      </c>
      <c r="M703" s="72"/>
      <c r="N703" s="508">
        <f>J703-K703</f>
        <v>12</v>
      </c>
      <c r="O703" s="336">
        <f>SUMIF(beklenen!F:F,C703,beklenen!J:J)</f>
        <v>0</v>
      </c>
      <c r="P703" s="336">
        <f>SUMIF(Sayfa1!I:I,C703,Sayfa1!J:J)</f>
        <v>0</v>
      </c>
      <c r="Q703" s="336">
        <f>SUMIF(Sayfa1!L:L,C703,Sayfa1!M:M)</f>
        <v>0</v>
      </c>
      <c r="R703" s="425"/>
      <c r="S703" s="425"/>
      <c r="T703" s="425"/>
      <c r="U703" s="239"/>
    </row>
    <row r="704" spans="1:21" x14ac:dyDescent="0.35">
      <c r="A704" s="31" t="s">
        <v>104</v>
      </c>
      <c r="B704" s="247"/>
      <c r="C704" s="37">
        <v>219981</v>
      </c>
      <c r="D704" s="102" t="s">
        <v>556</v>
      </c>
      <c r="E704" s="37" t="s">
        <v>740</v>
      </c>
      <c r="F704" s="321">
        <v>0</v>
      </c>
      <c r="G704" s="322">
        <v>0</v>
      </c>
      <c r="H704" s="323">
        <v>2</v>
      </c>
      <c r="I704" s="324">
        <v>0</v>
      </c>
      <c r="J704" s="61">
        <v>2</v>
      </c>
      <c r="K704" s="34">
        <v>0</v>
      </c>
      <c r="L704" s="36">
        <v>1032</v>
      </c>
      <c r="M704" s="72"/>
      <c r="N704" s="508"/>
      <c r="O704" s="336">
        <f>SUMIF(beklenen!F:F,C704,beklenen!J:J)</f>
        <v>0</v>
      </c>
      <c r="P704" s="336">
        <f>SUMIF(Sayfa1!I:I,C704,Sayfa1!J:J)</f>
        <v>0</v>
      </c>
      <c r="Q704" s="336">
        <f>SUMIF(Sayfa1!L:L,C704,Sayfa1!M:M)</f>
        <v>6</v>
      </c>
      <c r="R704" s="425"/>
      <c r="S704" s="425"/>
      <c r="T704" s="425"/>
      <c r="U704" s="239"/>
    </row>
    <row r="705" spans="1:21" x14ac:dyDescent="0.35">
      <c r="A705" s="31" t="s">
        <v>104</v>
      </c>
      <c r="B705" s="247"/>
      <c r="C705" s="108">
        <v>518001</v>
      </c>
      <c r="D705" s="106" t="s">
        <v>556</v>
      </c>
      <c r="E705" s="37" t="s">
        <v>3714</v>
      </c>
      <c r="F705" s="321">
        <v>0</v>
      </c>
      <c r="G705" s="322">
        <v>0</v>
      </c>
      <c r="H705" s="323">
        <v>4</v>
      </c>
      <c r="I705" s="324">
        <v>4</v>
      </c>
      <c r="J705" s="61">
        <v>8</v>
      </c>
      <c r="K705" s="34">
        <v>0</v>
      </c>
      <c r="L705" s="36">
        <v>1377</v>
      </c>
      <c r="M705" s="72"/>
      <c r="N705" s="508">
        <f>J705-K705</f>
        <v>8</v>
      </c>
      <c r="O705" s="336">
        <f>SUMIF(beklenen!F:F,C705,beklenen!J:J)</f>
        <v>0</v>
      </c>
      <c r="P705" s="336">
        <f>SUMIF(Sayfa1!I:I,C705,Sayfa1!J:J)</f>
        <v>0</v>
      </c>
      <c r="Q705" s="336">
        <f>SUMIF(Sayfa1!L:L,C705,Sayfa1!M:M)</f>
        <v>0</v>
      </c>
      <c r="R705" s="425"/>
      <c r="S705" s="425"/>
      <c r="T705" s="425"/>
      <c r="U705" s="239"/>
    </row>
    <row r="706" spans="1:21" x14ac:dyDescent="0.35">
      <c r="A706" s="31" t="s">
        <v>104</v>
      </c>
      <c r="B706" s="247"/>
      <c r="C706" s="525">
        <v>519886</v>
      </c>
      <c r="D706" s="104" t="s">
        <v>556</v>
      </c>
      <c r="E706" s="37" t="s">
        <v>2334</v>
      </c>
      <c r="F706" s="321">
        <v>0</v>
      </c>
      <c r="G706" s="322">
        <v>0</v>
      </c>
      <c r="H706" s="323">
        <v>1</v>
      </c>
      <c r="I706" s="324">
        <v>0</v>
      </c>
      <c r="J706" s="61">
        <v>1</v>
      </c>
      <c r="K706" s="34">
        <v>0</v>
      </c>
      <c r="L706" s="36">
        <v>1635</v>
      </c>
      <c r="M706" s="72"/>
      <c r="N706" s="508"/>
      <c r="O706" s="336">
        <f>SUMIF(beklenen!F:F,C706,beklenen!J:J)</f>
        <v>0</v>
      </c>
      <c r="P706" s="336">
        <f>SUMIF(Sayfa1!I:I,C706,Sayfa1!J:J)</f>
        <v>0</v>
      </c>
      <c r="Q706" s="336">
        <f>SUMIF(Sayfa1!L:L,C706,Sayfa1!M:M)</f>
        <v>2</v>
      </c>
      <c r="R706" s="425"/>
      <c r="S706" s="425"/>
      <c r="T706" s="425"/>
      <c r="U706" s="239"/>
    </row>
    <row r="707" spans="1:21" x14ac:dyDescent="0.35">
      <c r="A707" s="31" t="s">
        <v>104</v>
      </c>
      <c r="B707" s="247" t="s">
        <v>808</v>
      </c>
      <c r="C707" s="32">
        <v>212976</v>
      </c>
      <c r="D707" s="529" t="s">
        <v>556</v>
      </c>
      <c r="E707" s="37" t="s">
        <v>422</v>
      </c>
      <c r="F707" s="321">
        <v>0</v>
      </c>
      <c r="G707" s="322">
        <v>4</v>
      </c>
      <c r="H707" s="323">
        <v>4</v>
      </c>
      <c r="I707" s="324">
        <v>4</v>
      </c>
      <c r="J707" s="61">
        <v>12</v>
      </c>
      <c r="K707" s="34">
        <v>0</v>
      </c>
      <c r="L707" s="36">
        <v>1009</v>
      </c>
      <c r="M707" s="72"/>
      <c r="N707" s="508"/>
      <c r="O707" s="336">
        <f>SUMIF(beklenen!F:F,C707,beklenen!J:J)</f>
        <v>0</v>
      </c>
      <c r="P707" s="336">
        <f>SUMIF(Sayfa1!I:I,C707,Sayfa1!J:J)</f>
        <v>12</v>
      </c>
      <c r="Q707" s="336">
        <f>SUMIF(Sayfa1!L:L,C707,Sayfa1!M:M)</f>
        <v>2</v>
      </c>
      <c r="R707" s="425"/>
      <c r="S707" s="425"/>
      <c r="T707" s="425"/>
      <c r="U707" s="239"/>
    </row>
    <row r="708" spans="1:21" x14ac:dyDescent="0.35">
      <c r="A708" s="31" t="s">
        <v>104</v>
      </c>
      <c r="B708" s="247" t="s">
        <v>808</v>
      </c>
      <c r="C708" s="37">
        <v>612124</v>
      </c>
      <c r="D708" s="38" t="s">
        <v>556</v>
      </c>
      <c r="E708" s="37" t="s">
        <v>1485</v>
      </c>
      <c r="F708" s="321">
        <v>0</v>
      </c>
      <c r="G708" s="322">
        <v>0</v>
      </c>
      <c r="H708" s="323">
        <v>0</v>
      </c>
      <c r="I708" s="324">
        <v>4</v>
      </c>
      <c r="J708" s="61">
        <v>4</v>
      </c>
      <c r="K708" s="34">
        <v>0</v>
      </c>
      <c r="L708" s="36">
        <v>1119</v>
      </c>
      <c r="M708" s="72"/>
      <c r="N708" s="508">
        <f>J708-K708</f>
        <v>4</v>
      </c>
      <c r="O708" s="336">
        <f>SUMIF(beklenen!F:F,C708,beklenen!J:J)</f>
        <v>0</v>
      </c>
      <c r="P708" s="336">
        <f>SUMIF(Sayfa1!I:I,C708,Sayfa1!J:J)</f>
        <v>0</v>
      </c>
      <c r="Q708" s="336">
        <f>SUMIF(Sayfa1!L:L,C708,Sayfa1!M:M)</f>
        <v>2</v>
      </c>
      <c r="R708" s="425" t="s">
        <v>366</v>
      </c>
      <c r="S708" s="425"/>
      <c r="T708" s="425"/>
      <c r="U708" s="239"/>
    </row>
    <row r="709" spans="1:21" x14ac:dyDescent="0.35">
      <c r="A709" s="31" t="s">
        <v>104</v>
      </c>
      <c r="B709" s="247"/>
      <c r="C709" s="39">
        <v>219576</v>
      </c>
      <c r="D709" s="97" t="s">
        <v>543</v>
      </c>
      <c r="E709" s="245" t="s">
        <v>2374</v>
      </c>
      <c r="F709" s="321">
        <v>0</v>
      </c>
      <c r="G709" s="322">
        <v>0</v>
      </c>
      <c r="H709" s="323">
        <v>4</v>
      </c>
      <c r="I709" s="324">
        <v>2</v>
      </c>
      <c r="J709" s="41">
        <v>6</v>
      </c>
      <c r="K709" s="49">
        <v>0</v>
      </c>
      <c r="L709" s="42">
        <v>870</v>
      </c>
      <c r="M709" s="72"/>
      <c r="N709" s="508"/>
      <c r="O709" s="336">
        <f>SUMIF(beklenen!F:F,C709,beklenen!J:J)</f>
        <v>0</v>
      </c>
      <c r="P709" s="336">
        <f>SUMIF(Sayfa1!I:I,C709,Sayfa1!J:J)</f>
        <v>0</v>
      </c>
      <c r="Q709" s="336">
        <f>SUMIF(Sayfa1!L:L,C709,Sayfa1!M:M)</f>
        <v>0</v>
      </c>
      <c r="R709" s="425"/>
      <c r="S709" s="425"/>
      <c r="T709" s="425"/>
      <c r="U709" s="239"/>
    </row>
    <row r="710" spans="1:21" x14ac:dyDescent="0.35">
      <c r="A710" s="31" t="s">
        <v>104</v>
      </c>
      <c r="B710" s="495"/>
      <c r="C710" s="97">
        <v>519268</v>
      </c>
      <c r="D710" s="246" t="s">
        <v>543</v>
      </c>
      <c r="E710" s="117" t="s">
        <v>587</v>
      </c>
      <c r="F710" s="321">
        <v>0</v>
      </c>
      <c r="G710" s="322">
        <v>0</v>
      </c>
      <c r="H710" s="323">
        <v>4</v>
      </c>
      <c r="I710" s="324">
        <v>4</v>
      </c>
      <c r="J710" s="514">
        <v>8</v>
      </c>
      <c r="K710" s="515">
        <v>0</v>
      </c>
      <c r="L710" s="516">
        <v>1167</v>
      </c>
      <c r="M710" s="72"/>
      <c r="N710" s="508"/>
      <c r="O710" s="336">
        <f>SUMIF(beklenen!F:F,C710,beklenen!J:J)</f>
        <v>0</v>
      </c>
      <c r="P710" s="336">
        <f>SUMIF(Sayfa1!I:I,C710,Sayfa1!J:J)</f>
        <v>0</v>
      </c>
      <c r="Q710" s="336">
        <f>SUMIF(Sayfa1!L:L,C710,Sayfa1!M:M)</f>
        <v>7</v>
      </c>
      <c r="R710" s="425"/>
      <c r="S710" s="425"/>
      <c r="T710" s="425"/>
      <c r="U710" s="239"/>
    </row>
    <row r="711" spans="1:21" x14ac:dyDescent="0.35">
      <c r="A711" s="31" t="s">
        <v>104</v>
      </c>
      <c r="B711" s="499"/>
      <c r="C711" s="231">
        <v>219428</v>
      </c>
      <c r="D711" s="102" t="s">
        <v>1430</v>
      </c>
      <c r="E711" s="231" t="s">
        <v>1431</v>
      </c>
      <c r="F711" s="321">
        <v>0</v>
      </c>
      <c r="G711" s="322">
        <v>0</v>
      </c>
      <c r="H711" s="323">
        <v>4</v>
      </c>
      <c r="I711" s="324">
        <v>0</v>
      </c>
      <c r="J711" s="35">
        <v>4</v>
      </c>
      <c r="K711" s="72">
        <v>0</v>
      </c>
      <c r="L711" s="526">
        <v>1082</v>
      </c>
      <c r="M711" s="72"/>
      <c r="N711" s="508">
        <f>J711-K711</f>
        <v>4</v>
      </c>
      <c r="O711" s="336">
        <f>SUMIF(beklenen!F:F,C711,beklenen!J:J)</f>
        <v>0</v>
      </c>
      <c r="P711" s="336">
        <f>SUMIF(Sayfa1!I:I,C711,Sayfa1!J:J)</f>
        <v>0</v>
      </c>
      <c r="Q711" s="336">
        <f>SUMIF(Sayfa1!L:L,C711,Sayfa1!M:M)</f>
        <v>19</v>
      </c>
      <c r="R711" s="425"/>
      <c r="S711" s="425"/>
      <c r="T711" s="425"/>
      <c r="U711" s="239"/>
    </row>
    <row r="712" spans="1:21" x14ac:dyDescent="0.35">
      <c r="A712" s="31" t="s">
        <v>104</v>
      </c>
      <c r="B712" s="499"/>
      <c r="C712" s="231">
        <v>518013</v>
      </c>
      <c r="D712" s="104" t="s">
        <v>1430</v>
      </c>
      <c r="E712" s="231" t="s">
        <v>3711</v>
      </c>
      <c r="F712" s="321">
        <v>0</v>
      </c>
      <c r="G712" s="322">
        <v>0</v>
      </c>
      <c r="H712" s="323">
        <v>0</v>
      </c>
      <c r="I712" s="324">
        <v>0</v>
      </c>
      <c r="J712" s="35">
        <v>0</v>
      </c>
      <c r="K712" s="72">
        <v>0</v>
      </c>
      <c r="L712" s="526">
        <v>1390</v>
      </c>
      <c r="M712" s="72"/>
      <c r="N712" s="508"/>
      <c r="O712" s="336">
        <f>SUMIF(beklenen!F:F,C712,beklenen!J:J)</f>
        <v>4</v>
      </c>
      <c r="P712" s="336">
        <f>SUMIF(Sayfa1!I:I,C712,Sayfa1!J:J)</f>
        <v>0</v>
      </c>
      <c r="Q712" s="336">
        <f>SUMIF(Sayfa1!L:L,C712,Sayfa1!M:M)</f>
        <v>0</v>
      </c>
      <c r="R712" s="425"/>
      <c r="S712" s="425"/>
      <c r="T712" s="425"/>
      <c r="U712" s="239"/>
    </row>
    <row r="713" spans="1:21" x14ac:dyDescent="0.35">
      <c r="A713" s="31" t="s">
        <v>104</v>
      </c>
      <c r="B713" s="499" t="s">
        <v>430</v>
      </c>
      <c r="C713" s="231">
        <v>214980</v>
      </c>
      <c r="D713" s="106" t="s">
        <v>1430</v>
      </c>
      <c r="E713" s="231" t="s">
        <v>2450</v>
      </c>
      <c r="F713" s="321">
        <v>0</v>
      </c>
      <c r="G713" s="322">
        <v>0</v>
      </c>
      <c r="H713" s="323">
        <v>0</v>
      </c>
      <c r="I713" s="324">
        <v>0</v>
      </c>
      <c r="J713" s="35">
        <v>0</v>
      </c>
      <c r="K713" s="72">
        <v>0</v>
      </c>
      <c r="L713" s="526">
        <v>1013</v>
      </c>
      <c r="M713" s="72"/>
      <c r="N713" s="508"/>
      <c r="O713" s="336">
        <f>SUMIF(beklenen!F:F,C713,beklenen!J:J)</f>
        <v>8</v>
      </c>
      <c r="P713" s="336">
        <f>SUMIF(Sayfa1!I:I,C713,Sayfa1!J:J)</f>
        <v>0</v>
      </c>
      <c r="Q713" s="336">
        <f>SUMIF(Sayfa1!L:L,C713,Sayfa1!M:M)</f>
        <v>0</v>
      </c>
      <c r="R713" s="425"/>
      <c r="S713" s="425"/>
      <c r="T713" s="425"/>
      <c r="U713" s="239"/>
    </row>
    <row r="714" spans="1:21" x14ac:dyDescent="0.35">
      <c r="A714" s="31" t="s">
        <v>104</v>
      </c>
      <c r="B714" s="247" t="s">
        <v>430</v>
      </c>
      <c r="C714" s="37">
        <v>612125</v>
      </c>
      <c r="D714" s="38" t="s">
        <v>1430</v>
      </c>
      <c r="E714" s="37" t="s">
        <v>1487</v>
      </c>
      <c r="F714" s="321">
        <v>0</v>
      </c>
      <c r="G714" s="322">
        <v>0</v>
      </c>
      <c r="H714" s="323">
        <v>8</v>
      </c>
      <c r="I714" s="324">
        <v>4</v>
      </c>
      <c r="J714" s="35">
        <v>12</v>
      </c>
      <c r="K714" s="72">
        <v>0</v>
      </c>
      <c r="L714" s="36">
        <v>1220</v>
      </c>
      <c r="M714" s="72"/>
      <c r="N714" s="508"/>
      <c r="O714" s="336">
        <f>SUMIF(beklenen!F:F,C714,beklenen!J:J)</f>
        <v>0</v>
      </c>
      <c r="P714" s="336">
        <f>SUMIF(Sayfa1!I:I,C714,Sayfa1!J:J)</f>
        <v>0</v>
      </c>
      <c r="Q714" s="336">
        <f>SUMIF(Sayfa1!L:L,C714,Sayfa1!M:M)</f>
        <v>6</v>
      </c>
      <c r="R714" s="425"/>
      <c r="S714" s="425"/>
      <c r="T714" s="425"/>
      <c r="U714" s="239"/>
    </row>
    <row r="715" spans="1:21" x14ac:dyDescent="0.35">
      <c r="A715" s="31" t="s">
        <v>104</v>
      </c>
      <c r="B715" s="247" t="s">
        <v>430</v>
      </c>
      <c r="C715" s="138">
        <v>511215</v>
      </c>
      <c r="D715" s="548" t="s">
        <v>1224</v>
      </c>
      <c r="E715" s="52" t="s">
        <v>1773</v>
      </c>
      <c r="F715" s="321">
        <v>0</v>
      </c>
      <c r="G715" s="322">
        <v>0</v>
      </c>
      <c r="H715" s="323">
        <v>4</v>
      </c>
      <c r="I715" s="324">
        <v>0</v>
      </c>
      <c r="J715" s="40">
        <v>4</v>
      </c>
      <c r="K715" s="49">
        <v>0</v>
      </c>
      <c r="L715" s="42">
        <v>1308</v>
      </c>
      <c r="M715" s="72"/>
      <c r="N715" s="508">
        <f t="shared" ref="N715:N722" si="34">J715-K715</f>
        <v>4</v>
      </c>
      <c r="O715" s="336">
        <f>SUMIF(beklenen!F:F,C715,beklenen!J:J)</f>
        <v>0</v>
      </c>
      <c r="P715" s="336">
        <f>SUMIF(Sayfa1!I:I,C715,Sayfa1!J:J)</f>
        <v>4</v>
      </c>
      <c r="Q715" s="336">
        <f>SUMIF(Sayfa1!L:L,C715,Sayfa1!M:M)</f>
        <v>0</v>
      </c>
      <c r="R715" s="425"/>
      <c r="S715" s="425"/>
      <c r="T715" s="425"/>
      <c r="U715" s="239"/>
    </row>
    <row r="716" spans="1:21" x14ac:dyDescent="0.35">
      <c r="A716" s="98" t="s">
        <v>104</v>
      </c>
      <c r="B716" s="247"/>
      <c r="C716" s="37">
        <v>519783</v>
      </c>
      <c r="D716" s="131" t="s">
        <v>500</v>
      </c>
      <c r="E716" s="37" t="s">
        <v>2358</v>
      </c>
      <c r="F716" s="321">
        <v>0</v>
      </c>
      <c r="G716" s="322">
        <v>0</v>
      </c>
      <c r="H716" s="323">
        <v>8</v>
      </c>
      <c r="I716" s="324">
        <v>4</v>
      </c>
      <c r="J716" s="61">
        <v>12</v>
      </c>
      <c r="K716" s="34">
        <v>0</v>
      </c>
      <c r="L716" s="36">
        <v>1212</v>
      </c>
      <c r="M716" s="72"/>
      <c r="N716" s="508">
        <f t="shared" si="34"/>
        <v>12</v>
      </c>
      <c r="O716" s="336">
        <f>SUMIF(beklenen!F:F,C716,beklenen!J:J)</f>
        <v>0</v>
      </c>
      <c r="P716" s="336">
        <f>SUMIF(Sayfa1!I:I,C716,Sayfa1!J:J)</f>
        <v>0</v>
      </c>
      <c r="Q716" s="336">
        <f>SUMIF(Sayfa1!L:L,C716,Sayfa1!M:M)</f>
        <v>5</v>
      </c>
      <c r="R716" s="425"/>
      <c r="S716" s="425"/>
      <c r="T716" s="425"/>
      <c r="U716" s="239"/>
    </row>
    <row r="717" spans="1:21" x14ac:dyDescent="0.35">
      <c r="A717" s="31" t="s">
        <v>104</v>
      </c>
      <c r="B717" s="247"/>
      <c r="C717" s="37">
        <v>519887</v>
      </c>
      <c r="D717" s="460" t="s">
        <v>500</v>
      </c>
      <c r="E717" s="37" t="s">
        <v>760</v>
      </c>
      <c r="F717" s="321">
        <v>0</v>
      </c>
      <c r="G717" s="322">
        <v>0</v>
      </c>
      <c r="H717" s="323">
        <v>2</v>
      </c>
      <c r="I717" s="324">
        <v>0</v>
      </c>
      <c r="J717" s="61">
        <v>2</v>
      </c>
      <c r="K717" s="34">
        <v>0</v>
      </c>
      <c r="L717" s="36">
        <v>1469</v>
      </c>
      <c r="M717" s="72"/>
      <c r="N717" s="508">
        <f t="shared" si="34"/>
        <v>2</v>
      </c>
      <c r="O717" s="336">
        <f>SUMIF(beklenen!F:F,C717,beklenen!J:J)</f>
        <v>0</v>
      </c>
      <c r="P717" s="336">
        <f>SUMIF(Sayfa1!I:I,C717,Sayfa1!J:J)</f>
        <v>2</v>
      </c>
      <c r="Q717" s="336">
        <f>SUMIF(Sayfa1!L:L,C717,Sayfa1!M:M)</f>
        <v>7</v>
      </c>
      <c r="R717" s="425"/>
      <c r="S717" s="425"/>
      <c r="T717" s="425"/>
      <c r="U717" s="239"/>
    </row>
    <row r="718" spans="1:21" x14ac:dyDescent="0.35">
      <c r="A718" s="31" t="s">
        <v>104</v>
      </c>
      <c r="B718" s="247" t="s">
        <v>430</v>
      </c>
      <c r="C718" s="37">
        <v>212999</v>
      </c>
      <c r="D718" s="560" t="s">
        <v>500</v>
      </c>
      <c r="E718" s="37" t="s">
        <v>511</v>
      </c>
      <c r="F718" s="321">
        <v>0</v>
      </c>
      <c r="G718" s="322">
        <v>4</v>
      </c>
      <c r="H718" s="323">
        <v>4</v>
      </c>
      <c r="I718" s="324">
        <v>4</v>
      </c>
      <c r="J718" s="61">
        <v>12</v>
      </c>
      <c r="K718" s="34">
        <v>0</v>
      </c>
      <c r="L718" s="36">
        <v>967</v>
      </c>
      <c r="M718" s="72"/>
      <c r="N718" s="508">
        <f t="shared" si="34"/>
        <v>12</v>
      </c>
      <c r="O718" s="336">
        <f>SUMIF(beklenen!F:F,C718,beklenen!J:J)</f>
        <v>0</v>
      </c>
      <c r="P718" s="336">
        <f>SUMIF(Sayfa1!I:I,C718,Sayfa1!J:J)</f>
        <v>12</v>
      </c>
      <c r="Q718" s="336">
        <f>SUMIF(Sayfa1!L:L,C718,Sayfa1!M:M)</f>
        <v>6</v>
      </c>
      <c r="R718" s="425"/>
      <c r="S718" s="425"/>
      <c r="T718" s="425"/>
      <c r="U718" s="239"/>
    </row>
    <row r="719" spans="1:21" x14ac:dyDescent="0.35">
      <c r="A719" s="31" t="s">
        <v>104</v>
      </c>
      <c r="B719" s="247" t="s">
        <v>430</v>
      </c>
      <c r="C719" s="37">
        <v>612112</v>
      </c>
      <c r="D719" s="542" t="s">
        <v>500</v>
      </c>
      <c r="E719" s="37" t="s">
        <v>1478</v>
      </c>
      <c r="F719" s="321">
        <v>4</v>
      </c>
      <c r="G719" s="322">
        <v>0</v>
      </c>
      <c r="H719" s="323">
        <v>10</v>
      </c>
      <c r="I719" s="324">
        <v>4</v>
      </c>
      <c r="J719" s="61">
        <v>18</v>
      </c>
      <c r="K719" s="34">
        <v>0</v>
      </c>
      <c r="L719" s="36">
        <v>1126</v>
      </c>
      <c r="M719" s="72"/>
      <c r="N719" s="508">
        <f t="shared" si="34"/>
        <v>18</v>
      </c>
      <c r="O719" s="336">
        <f>SUMIF(beklenen!F:F,C719,beklenen!J:J)</f>
        <v>0</v>
      </c>
      <c r="P719" s="336">
        <f>SUMIF(Sayfa1!I:I,C719,Sayfa1!J:J)</f>
        <v>17</v>
      </c>
      <c r="Q719" s="336">
        <f>SUMIF(Sayfa1!L:L,C719,Sayfa1!M:M)</f>
        <v>5</v>
      </c>
      <c r="R719" s="425"/>
      <c r="S719" s="425"/>
      <c r="T719" s="425"/>
      <c r="U719" s="239"/>
    </row>
    <row r="720" spans="1:21" x14ac:dyDescent="0.35">
      <c r="A720" s="31" t="s">
        <v>104</v>
      </c>
      <c r="B720" s="247"/>
      <c r="C720" s="39">
        <v>219427</v>
      </c>
      <c r="D720" s="246" t="s">
        <v>176</v>
      </c>
      <c r="E720" s="245" t="s">
        <v>1307</v>
      </c>
      <c r="F720" s="321">
        <v>0</v>
      </c>
      <c r="G720" s="322">
        <v>0</v>
      </c>
      <c r="H720" s="323">
        <v>0</v>
      </c>
      <c r="I720" s="324">
        <v>4</v>
      </c>
      <c r="J720" s="41">
        <v>4</v>
      </c>
      <c r="K720" s="49">
        <v>0</v>
      </c>
      <c r="L720" s="42">
        <v>1047</v>
      </c>
      <c r="M720" s="72"/>
      <c r="N720" s="508">
        <f t="shared" si="34"/>
        <v>4</v>
      </c>
      <c r="O720" s="336">
        <f>SUMIF(beklenen!F:F,C720,beklenen!J:J)</f>
        <v>4</v>
      </c>
      <c r="P720" s="336">
        <f>SUMIF(Sayfa1!I:I,C720,Sayfa1!J:J)</f>
        <v>0</v>
      </c>
      <c r="Q720" s="336">
        <f>SUMIF(Sayfa1!L:L,C720,Sayfa1!M:M)</f>
        <v>32</v>
      </c>
      <c r="R720" s="425"/>
      <c r="S720" s="425"/>
      <c r="T720" s="425"/>
      <c r="U720" s="239"/>
    </row>
    <row r="721" spans="1:21" x14ac:dyDescent="0.35">
      <c r="A721" s="31" t="s">
        <v>104</v>
      </c>
      <c r="B721" s="247"/>
      <c r="C721" s="39">
        <v>519775</v>
      </c>
      <c r="D721" s="246" t="s">
        <v>176</v>
      </c>
      <c r="E721" s="245" t="s">
        <v>2357</v>
      </c>
      <c r="F721" s="321">
        <v>0</v>
      </c>
      <c r="G721" s="322">
        <v>4</v>
      </c>
      <c r="H721" s="323">
        <v>4</v>
      </c>
      <c r="I721" s="324">
        <v>7</v>
      </c>
      <c r="J721" s="41">
        <v>15</v>
      </c>
      <c r="K721" s="49">
        <v>0</v>
      </c>
      <c r="L721" s="42">
        <v>1340</v>
      </c>
      <c r="M721" s="72"/>
      <c r="N721" s="508">
        <f t="shared" si="34"/>
        <v>15</v>
      </c>
      <c r="O721" s="336">
        <f>SUMIF(beklenen!F:F,C721,beklenen!J:J)</f>
        <v>0</v>
      </c>
      <c r="P721" s="336">
        <f>SUMIF(Sayfa1!I:I,C721,Sayfa1!J:J)</f>
        <v>0</v>
      </c>
      <c r="Q721" s="336">
        <f>SUMIF(Sayfa1!L:L,C721,Sayfa1!M:M)</f>
        <v>4</v>
      </c>
      <c r="R721" s="425"/>
      <c r="S721" s="425"/>
      <c r="T721" s="425"/>
      <c r="U721" s="239"/>
    </row>
    <row r="722" spans="1:21" x14ac:dyDescent="0.35">
      <c r="A722" s="31" t="s">
        <v>104</v>
      </c>
      <c r="B722" s="247"/>
      <c r="C722" s="245">
        <v>519375</v>
      </c>
      <c r="D722" s="43" t="s">
        <v>176</v>
      </c>
      <c r="E722" s="245" t="s">
        <v>2356</v>
      </c>
      <c r="F722" s="321">
        <v>0</v>
      </c>
      <c r="G722" s="322">
        <v>0</v>
      </c>
      <c r="H722" s="323">
        <v>0</v>
      </c>
      <c r="I722" s="324">
        <v>3</v>
      </c>
      <c r="J722" s="41">
        <v>3</v>
      </c>
      <c r="K722" s="49">
        <v>0</v>
      </c>
      <c r="L722" s="42">
        <v>1628</v>
      </c>
      <c r="M722" s="72"/>
      <c r="N722" s="508">
        <f t="shared" si="34"/>
        <v>3</v>
      </c>
      <c r="O722" s="336">
        <f>SUMIF(beklenen!F:F,C722,beklenen!J:J)</f>
        <v>0</v>
      </c>
      <c r="P722" s="336">
        <f>SUMIF(Sayfa1!I:I,C722,Sayfa1!J:J)</f>
        <v>0</v>
      </c>
      <c r="Q722" s="336">
        <f>SUMIF(Sayfa1!L:L,C722,Sayfa1!M:M)</f>
        <v>1</v>
      </c>
      <c r="R722" s="425"/>
      <c r="S722" s="425"/>
      <c r="T722" s="425"/>
      <c r="U722" s="239"/>
    </row>
    <row r="723" spans="1:21" x14ac:dyDescent="0.35">
      <c r="A723" s="31" t="s">
        <v>104</v>
      </c>
      <c r="B723" s="247"/>
      <c r="C723" s="245">
        <v>619352</v>
      </c>
      <c r="D723" s="246" t="s">
        <v>176</v>
      </c>
      <c r="E723" s="245" t="s">
        <v>2851</v>
      </c>
      <c r="F723" s="321">
        <v>0</v>
      </c>
      <c r="G723" s="322">
        <v>0</v>
      </c>
      <c r="H723" s="323">
        <v>4</v>
      </c>
      <c r="I723" s="324">
        <v>0</v>
      </c>
      <c r="J723" s="41">
        <v>4</v>
      </c>
      <c r="K723" s="49">
        <v>0</v>
      </c>
      <c r="L723" s="42">
        <v>1490</v>
      </c>
      <c r="M723" s="72"/>
      <c r="N723" s="508"/>
      <c r="O723" s="336">
        <f>SUMIF(beklenen!F:F,C723,beklenen!J:J)</f>
        <v>0</v>
      </c>
      <c r="P723" s="336">
        <f>SUMIF(Sayfa1!I:I,C723,Sayfa1!J:J)</f>
        <v>0</v>
      </c>
      <c r="Q723" s="336">
        <f>SUMIF(Sayfa1!L:L,C723,Sayfa1!M:M)</f>
        <v>0</v>
      </c>
      <c r="R723" s="425"/>
      <c r="S723" s="425"/>
      <c r="T723" s="425"/>
      <c r="U723" s="239"/>
    </row>
    <row r="724" spans="1:21" x14ac:dyDescent="0.35">
      <c r="A724" s="31" t="s">
        <v>104</v>
      </c>
      <c r="B724" s="247" t="s">
        <v>430</v>
      </c>
      <c r="C724" s="245">
        <v>212915</v>
      </c>
      <c r="D724" s="246" t="s">
        <v>176</v>
      </c>
      <c r="E724" s="245" t="s">
        <v>519</v>
      </c>
      <c r="F724" s="321">
        <v>2</v>
      </c>
      <c r="G724" s="322">
        <v>4</v>
      </c>
      <c r="H724" s="323">
        <v>10</v>
      </c>
      <c r="I724" s="324">
        <v>8</v>
      </c>
      <c r="J724" s="41">
        <v>24</v>
      </c>
      <c r="K724" s="49">
        <v>4</v>
      </c>
      <c r="L724" s="42">
        <v>1046</v>
      </c>
      <c r="M724" s="72"/>
      <c r="N724" s="508">
        <f>J724-K724</f>
        <v>20</v>
      </c>
      <c r="O724" s="336">
        <f>SUMIF(beklenen!F:F,C724,beklenen!J:J)</f>
        <v>0</v>
      </c>
      <c r="P724" s="336">
        <f>SUMIF(Sayfa1!I:I,C724,Sayfa1!J:J)</f>
        <v>0</v>
      </c>
      <c r="Q724" s="336">
        <f>SUMIF(Sayfa1!L:L,C724,Sayfa1!M:M)</f>
        <v>16</v>
      </c>
      <c r="R724" s="425"/>
      <c r="S724" s="425"/>
      <c r="T724" s="425"/>
      <c r="U724" s="239"/>
    </row>
    <row r="725" spans="1:21" x14ac:dyDescent="0.35">
      <c r="A725" s="31" t="s">
        <v>104</v>
      </c>
      <c r="B725" s="247" t="s">
        <v>430</v>
      </c>
      <c r="C725" s="245">
        <v>612127</v>
      </c>
      <c r="D725" s="62" t="s">
        <v>176</v>
      </c>
      <c r="E725" s="245" t="s">
        <v>1477</v>
      </c>
      <c r="F725" s="321">
        <v>0</v>
      </c>
      <c r="G725" s="322">
        <v>0</v>
      </c>
      <c r="H725" s="323">
        <v>5</v>
      </c>
      <c r="I725" s="324">
        <v>0</v>
      </c>
      <c r="J725" s="41">
        <v>5</v>
      </c>
      <c r="K725" s="49">
        <v>0</v>
      </c>
      <c r="L725" s="42">
        <v>1229</v>
      </c>
      <c r="M725" s="72"/>
      <c r="N725" s="508">
        <f>J725-K725</f>
        <v>5</v>
      </c>
      <c r="O725" s="336">
        <f>SUMIF(beklenen!F:F,C725,beklenen!J:J)</f>
        <v>22</v>
      </c>
      <c r="P725" s="336">
        <f>SUMIF(Sayfa1!I:I,C725,Sayfa1!J:J)</f>
        <v>0</v>
      </c>
      <c r="Q725" s="336">
        <f>SUMIF(Sayfa1!L:L,C725,Sayfa1!M:M)</f>
        <v>22</v>
      </c>
      <c r="R725" s="425"/>
      <c r="S725" s="425"/>
      <c r="T725" s="425"/>
      <c r="U725" s="239"/>
    </row>
    <row r="726" spans="1:21" x14ac:dyDescent="0.35">
      <c r="A726" s="31" t="s">
        <v>104</v>
      </c>
      <c r="B726" s="247" t="s">
        <v>430</v>
      </c>
      <c r="C726" s="245">
        <v>511998</v>
      </c>
      <c r="D726" s="124" t="s">
        <v>176</v>
      </c>
      <c r="E726" s="245" t="s">
        <v>1649</v>
      </c>
      <c r="F726" s="321">
        <v>0</v>
      </c>
      <c r="G726" s="322">
        <v>0</v>
      </c>
      <c r="H726" s="323">
        <v>8</v>
      </c>
      <c r="I726" s="324">
        <v>4</v>
      </c>
      <c r="J726" s="41">
        <v>12</v>
      </c>
      <c r="K726" s="49">
        <v>0</v>
      </c>
      <c r="L726" s="42">
        <v>1448</v>
      </c>
      <c r="M726" s="72"/>
      <c r="N726" s="508"/>
      <c r="O726" s="336">
        <f>SUMIF(beklenen!F:F,C726,beklenen!J:J)</f>
        <v>0</v>
      </c>
      <c r="P726" s="336">
        <f>SUMIF(Sayfa1!I:I,C726,Sayfa1!J:J)</f>
        <v>0</v>
      </c>
      <c r="Q726" s="336">
        <f>SUMIF(Sayfa1!L:L,C726,Sayfa1!M:M)</f>
        <v>8</v>
      </c>
      <c r="R726" s="425"/>
      <c r="S726" s="425"/>
      <c r="T726" s="425"/>
      <c r="U726" s="239"/>
    </row>
    <row r="727" spans="1:21" x14ac:dyDescent="0.35">
      <c r="A727" s="31" t="s">
        <v>104</v>
      </c>
      <c r="B727" s="247" t="s">
        <v>430</v>
      </c>
      <c r="C727" s="37">
        <v>511775</v>
      </c>
      <c r="D727" s="543" t="s">
        <v>1650</v>
      </c>
      <c r="E727" s="37" t="s">
        <v>1821</v>
      </c>
      <c r="F727" s="321">
        <v>0</v>
      </c>
      <c r="G727" s="322">
        <v>0</v>
      </c>
      <c r="H727" s="323">
        <v>4</v>
      </c>
      <c r="I727" s="324">
        <v>0</v>
      </c>
      <c r="J727" s="61">
        <v>4</v>
      </c>
      <c r="K727" s="72">
        <v>0</v>
      </c>
      <c r="L727" s="36">
        <v>1416</v>
      </c>
      <c r="M727" s="72"/>
      <c r="N727" s="508">
        <f t="shared" ref="N727:N732" si="35">J727-K727</f>
        <v>4</v>
      </c>
      <c r="O727" s="336">
        <f>SUMIF(beklenen!F:F,C727,beklenen!J:J)</f>
        <v>0</v>
      </c>
      <c r="P727" s="336">
        <f>SUMIF(Sayfa1!I:I,C727,Sayfa1!J:J)</f>
        <v>4</v>
      </c>
      <c r="Q727" s="336">
        <f>SUMIF(Sayfa1!L:L,C727,Sayfa1!M:M)</f>
        <v>0</v>
      </c>
      <c r="R727" s="425"/>
      <c r="S727" s="425"/>
      <c r="T727" s="425"/>
      <c r="U727" s="239"/>
    </row>
    <row r="728" spans="1:21" x14ac:dyDescent="0.35">
      <c r="A728" s="31" t="s">
        <v>104</v>
      </c>
      <c r="B728" s="247" t="s">
        <v>430</v>
      </c>
      <c r="C728" s="37">
        <v>511105</v>
      </c>
      <c r="D728" s="556" t="s">
        <v>1650</v>
      </c>
      <c r="E728" s="37" t="s">
        <v>1651</v>
      </c>
      <c r="F728" s="321">
        <v>0</v>
      </c>
      <c r="G728" s="322">
        <v>0</v>
      </c>
      <c r="H728" s="323">
        <v>4</v>
      </c>
      <c r="I728" s="324">
        <v>2</v>
      </c>
      <c r="J728" s="61">
        <v>6</v>
      </c>
      <c r="K728" s="72">
        <v>0</v>
      </c>
      <c r="L728" s="36">
        <v>1416</v>
      </c>
      <c r="M728" s="72"/>
      <c r="N728" s="508">
        <f t="shared" si="35"/>
        <v>6</v>
      </c>
      <c r="O728" s="336">
        <f>SUMIF(beklenen!F:F,C728,beklenen!J:J)</f>
        <v>0</v>
      </c>
      <c r="P728" s="336">
        <f>SUMIF(Sayfa1!I:I,C728,Sayfa1!J:J)</f>
        <v>4</v>
      </c>
      <c r="Q728" s="336">
        <f>SUMIF(Sayfa1!L:L,C728,Sayfa1!M:M)</f>
        <v>2</v>
      </c>
      <c r="R728" s="425"/>
      <c r="S728" s="425"/>
      <c r="T728" s="425"/>
      <c r="U728" s="239"/>
    </row>
    <row r="729" spans="1:21" x14ac:dyDescent="0.35">
      <c r="A729" s="31" t="s">
        <v>104</v>
      </c>
      <c r="B729" s="247" t="s">
        <v>430</v>
      </c>
      <c r="C729" s="215">
        <v>511946</v>
      </c>
      <c r="D729" s="463" t="s">
        <v>817</v>
      </c>
      <c r="E729" s="280" t="s">
        <v>818</v>
      </c>
      <c r="F729" s="321">
        <v>0</v>
      </c>
      <c r="G729" s="322">
        <v>0</v>
      </c>
      <c r="H729" s="323">
        <v>8</v>
      </c>
      <c r="I729" s="324">
        <v>4</v>
      </c>
      <c r="J729" s="41">
        <v>12</v>
      </c>
      <c r="K729" s="49">
        <v>0</v>
      </c>
      <c r="L729" s="123">
        <v>1452</v>
      </c>
      <c r="M729" s="72"/>
      <c r="N729" s="508">
        <f t="shared" si="35"/>
        <v>12</v>
      </c>
      <c r="O729" s="336">
        <f>SUMIF(beklenen!F:F,C729,beklenen!J:J)</f>
        <v>0</v>
      </c>
      <c r="P729" s="336">
        <f>SUMIF(Sayfa1!I:I,C729,Sayfa1!J:J)</f>
        <v>8</v>
      </c>
      <c r="Q729" s="336">
        <f>SUMIF(Sayfa1!L:L,C729,Sayfa1!M:M)</f>
        <v>0</v>
      </c>
      <c r="R729" s="425"/>
      <c r="S729" s="425"/>
      <c r="T729" s="425"/>
      <c r="U729" s="239"/>
    </row>
    <row r="730" spans="1:21" x14ac:dyDescent="0.35">
      <c r="A730" s="31" t="s">
        <v>104</v>
      </c>
      <c r="B730" s="125"/>
      <c r="C730" s="139">
        <v>519990</v>
      </c>
      <c r="D730" s="463" t="s">
        <v>756</v>
      </c>
      <c r="E730" s="90" t="s">
        <v>757</v>
      </c>
      <c r="F730" s="321">
        <v>0</v>
      </c>
      <c r="G730" s="322">
        <v>0</v>
      </c>
      <c r="H730" s="323">
        <v>4</v>
      </c>
      <c r="I730" s="324">
        <v>0</v>
      </c>
      <c r="J730" s="61">
        <v>4</v>
      </c>
      <c r="K730" s="34">
        <v>0</v>
      </c>
      <c r="L730" s="36">
        <v>1840</v>
      </c>
      <c r="M730" s="72"/>
      <c r="N730" s="508">
        <f t="shared" si="35"/>
        <v>4</v>
      </c>
      <c r="O730" s="336">
        <f>SUMIF(beklenen!F:F,C730,beklenen!J:J)</f>
        <v>0</v>
      </c>
      <c r="P730" s="336">
        <f>SUMIF(Sayfa1!I:I,C730,Sayfa1!J:J)</f>
        <v>2</v>
      </c>
      <c r="Q730" s="336">
        <f>SUMIF(Sayfa1!L:L,C730,Sayfa1!M:M)</f>
        <v>2</v>
      </c>
      <c r="R730" s="425"/>
      <c r="S730" s="425"/>
      <c r="T730" s="425"/>
      <c r="U730" s="239"/>
    </row>
    <row r="731" spans="1:21" x14ac:dyDescent="0.35">
      <c r="A731" s="31" t="s">
        <v>104</v>
      </c>
      <c r="B731" s="125"/>
      <c r="C731" s="92">
        <v>518119</v>
      </c>
      <c r="D731" s="564" t="s">
        <v>742</v>
      </c>
      <c r="E731" s="92" t="s">
        <v>1905</v>
      </c>
      <c r="F731" s="321">
        <v>0</v>
      </c>
      <c r="G731" s="322">
        <v>0</v>
      </c>
      <c r="H731" s="323">
        <v>4</v>
      </c>
      <c r="I731" s="324">
        <v>0</v>
      </c>
      <c r="J731" s="41">
        <v>4</v>
      </c>
      <c r="K731" s="49">
        <v>0</v>
      </c>
      <c r="L731" s="42">
        <v>2331</v>
      </c>
      <c r="M731" s="72"/>
      <c r="N731" s="508">
        <f t="shared" si="35"/>
        <v>4</v>
      </c>
      <c r="O731" s="336">
        <f>SUMIF(beklenen!F:F,C731,beklenen!J:J)</f>
        <v>0</v>
      </c>
      <c r="P731" s="336">
        <f>SUMIF(Sayfa1!I:I,C731,Sayfa1!J:J)</f>
        <v>4</v>
      </c>
      <c r="Q731" s="336">
        <f>SUMIF(Sayfa1!L:L,C731,Sayfa1!M:M)</f>
        <v>0</v>
      </c>
      <c r="R731" s="425"/>
      <c r="S731" s="425"/>
      <c r="T731" s="425"/>
      <c r="U731" s="239"/>
    </row>
    <row r="732" spans="1:21" x14ac:dyDescent="0.35">
      <c r="A732" s="31" t="s">
        <v>104</v>
      </c>
      <c r="B732" s="247" t="s">
        <v>430</v>
      </c>
      <c r="C732" s="90">
        <v>511774</v>
      </c>
      <c r="D732" s="564" t="s">
        <v>1652</v>
      </c>
      <c r="E732" s="90" t="s">
        <v>1653</v>
      </c>
      <c r="F732" s="321">
        <v>0</v>
      </c>
      <c r="G732" s="322">
        <v>0</v>
      </c>
      <c r="H732" s="323">
        <v>4</v>
      </c>
      <c r="I732" s="324">
        <v>4</v>
      </c>
      <c r="J732" s="61">
        <v>8</v>
      </c>
      <c r="K732" s="72">
        <v>0</v>
      </c>
      <c r="L732" s="36">
        <v>1672</v>
      </c>
      <c r="M732" s="72"/>
      <c r="N732" s="508">
        <f t="shared" si="35"/>
        <v>8</v>
      </c>
      <c r="O732" s="336">
        <f>SUMIF(beklenen!F:F,C732,beklenen!J:J)</f>
        <v>0</v>
      </c>
      <c r="P732" s="336">
        <f>SUMIF(Sayfa1!I:I,C732,Sayfa1!J:J)</f>
        <v>8</v>
      </c>
      <c r="Q732" s="336">
        <f>SUMIF(Sayfa1!L:L,C732,Sayfa1!M:M)</f>
        <v>0</v>
      </c>
      <c r="R732" s="425"/>
      <c r="S732" s="425"/>
      <c r="T732" s="425"/>
      <c r="U732" s="239"/>
    </row>
    <row r="733" spans="1:21" x14ac:dyDescent="0.35">
      <c r="A733" s="31" t="s">
        <v>104</v>
      </c>
      <c r="B733" s="125"/>
      <c r="C733" s="92">
        <v>519320</v>
      </c>
      <c r="D733" s="360" t="s">
        <v>775</v>
      </c>
      <c r="E733" s="92" t="s">
        <v>776</v>
      </c>
      <c r="F733" s="321">
        <v>0</v>
      </c>
      <c r="G733" s="322">
        <v>0</v>
      </c>
      <c r="H733" s="323">
        <v>4</v>
      </c>
      <c r="I733" s="324">
        <v>0</v>
      </c>
      <c r="J733" s="41">
        <v>4</v>
      </c>
      <c r="K733" s="28">
        <v>0</v>
      </c>
      <c r="L733" s="42">
        <v>1622</v>
      </c>
      <c r="M733" s="72"/>
      <c r="N733" s="508"/>
      <c r="O733" s="336">
        <f>SUMIF(beklenen!F:F,C733,beklenen!J:J)</f>
        <v>0</v>
      </c>
      <c r="P733" s="336">
        <f>SUMIF(Sayfa1!I:I,C733,Sayfa1!J:J)</f>
        <v>0</v>
      </c>
      <c r="Q733" s="336">
        <f>SUMIF(Sayfa1!L:L,C733,Sayfa1!M:M)</f>
        <v>12</v>
      </c>
      <c r="R733" s="425"/>
      <c r="S733" s="425"/>
      <c r="T733" s="425"/>
      <c r="U733" s="239"/>
    </row>
    <row r="734" spans="1:21" x14ac:dyDescent="0.35">
      <c r="A734" s="31" t="s">
        <v>104</v>
      </c>
      <c r="B734" s="247" t="s">
        <v>430</v>
      </c>
      <c r="C734" s="92">
        <v>545846</v>
      </c>
      <c r="D734" s="144" t="s">
        <v>775</v>
      </c>
      <c r="E734" s="92" t="s">
        <v>2423</v>
      </c>
      <c r="F734" s="321">
        <v>0</v>
      </c>
      <c r="G734" s="322">
        <v>0</v>
      </c>
      <c r="H734" s="323">
        <v>4</v>
      </c>
      <c r="I734" s="324">
        <v>2</v>
      </c>
      <c r="J734" s="41">
        <v>6</v>
      </c>
      <c r="K734" s="28">
        <v>0</v>
      </c>
      <c r="L734" s="42">
        <v>1450</v>
      </c>
      <c r="M734" s="72"/>
      <c r="N734" s="508"/>
      <c r="O734" s="336">
        <f>SUMIF(beklenen!F:F,C734,beklenen!J:J)</f>
        <v>0</v>
      </c>
      <c r="P734" s="336">
        <f>SUMIF(Sayfa1!I:I,C734,Sayfa1!J:J)</f>
        <v>0</v>
      </c>
      <c r="Q734" s="336">
        <f>SUMIF(Sayfa1!L:L,C734,Sayfa1!M:M)</f>
        <v>6</v>
      </c>
      <c r="R734" s="425"/>
      <c r="S734" s="425"/>
      <c r="T734" s="425"/>
      <c r="U734" s="239"/>
    </row>
    <row r="735" spans="1:21" x14ac:dyDescent="0.35">
      <c r="A735" s="31" t="s">
        <v>104</v>
      </c>
      <c r="B735" s="247" t="s">
        <v>798</v>
      </c>
      <c r="C735" s="523" t="s">
        <v>2339</v>
      </c>
      <c r="D735" s="570" t="s">
        <v>2340</v>
      </c>
      <c r="E735" s="523" t="s">
        <v>2341</v>
      </c>
      <c r="F735" s="321">
        <v>0</v>
      </c>
      <c r="G735" s="322">
        <v>0</v>
      </c>
      <c r="H735" s="323">
        <v>1</v>
      </c>
      <c r="I735" s="324">
        <v>0</v>
      </c>
      <c r="J735" s="282">
        <v>1</v>
      </c>
      <c r="K735" s="283">
        <v>0</v>
      </c>
      <c r="L735" s="284">
        <v>523</v>
      </c>
      <c r="M735" s="72"/>
      <c r="N735" s="508"/>
      <c r="O735" s="336">
        <f>SUMIF(beklenen!F:F,C735,beklenen!J:J)</f>
        <v>0</v>
      </c>
      <c r="P735" s="336">
        <f>SUMIF(Sayfa1!I:I,C735,Sayfa1!J:J)</f>
        <v>0</v>
      </c>
      <c r="Q735" s="336">
        <f>SUMIF(Sayfa1!L:L,C735,Sayfa1!M:M)</f>
        <v>0</v>
      </c>
      <c r="R735" s="425"/>
      <c r="S735" s="425"/>
      <c r="T735" s="425"/>
      <c r="U735" s="239"/>
    </row>
    <row r="736" spans="1:21" x14ac:dyDescent="0.35">
      <c r="A736" s="31" t="s">
        <v>104</v>
      </c>
      <c r="B736" s="125"/>
      <c r="C736" s="90">
        <v>519008</v>
      </c>
      <c r="D736" s="161" t="s">
        <v>2181</v>
      </c>
      <c r="E736" s="90" t="s">
        <v>4511</v>
      </c>
      <c r="F736" s="321">
        <v>0</v>
      </c>
      <c r="G736" s="322">
        <v>0</v>
      </c>
      <c r="H736" s="323">
        <v>0</v>
      </c>
      <c r="I736" s="324">
        <v>0</v>
      </c>
      <c r="J736" s="61">
        <v>0</v>
      </c>
      <c r="K736" s="72">
        <v>0</v>
      </c>
      <c r="L736" s="36">
        <v>2070</v>
      </c>
      <c r="M736" s="72"/>
      <c r="N736" s="508">
        <f>J736-K736</f>
        <v>0</v>
      </c>
      <c r="O736" s="336">
        <f>SUMIF(beklenen!F:F,C736,beklenen!J:J)</f>
        <v>0</v>
      </c>
      <c r="P736" s="336">
        <f>SUMIF(Sayfa1!I:I,C736,Sayfa1!J:J)</f>
        <v>0</v>
      </c>
      <c r="Q736" s="336">
        <f>SUMIF(Sayfa1!L:L,C736,Sayfa1!M:M)</f>
        <v>0</v>
      </c>
      <c r="R736" s="425"/>
      <c r="S736" s="425"/>
      <c r="T736" s="425"/>
      <c r="U736" s="239"/>
    </row>
    <row r="737" spans="1:21" x14ac:dyDescent="0.35">
      <c r="A737" s="31" t="s">
        <v>104</v>
      </c>
      <c r="B737" s="247" t="s">
        <v>430</v>
      </c>
      <c r="C737" s="92">
        <v>511236</v>
      </c>
      <c r="D737" s="549" t="s">
        <v>1421</v>
      </c>
      <c r="E737" s="92" t="s">
        <v>1771</v>
      </c>
      <c r="F737" s="321">
        <v>4</v>
      </c>
      <c r="G737" s="322">
        <v>0</v>
      </c>
      <c r="H737" s="323">
        <v>4</v>
      </c>
      <c r="I737" s="324">
        <v>0</v>
      </c>
      <c r="J737" s="41">
        <v>8</v>
      </c>
      <c r="K737" s="49">
        <v>0</v>
      </c>
      <c r="L737" s="42">
        <v>1497</v>
      </c>
      <c r="M737" s="72"/>
      <c r="N737" s="508">
        <f>J737-K737</f>
        <v>8</v>
      </c>
      <c r="O737" s="336">
        <f>SUMIF(beklenen!F:F,C737,beklenen!J:J)</f>
        <v>0</v>
      </c>
      <c r="P737" s="336">
        <f>SUMIF(Sayfa1!I:I,C737,Sayfa1!J:J)</f>
        <v>6</v>
      </c>
      <c r="Q737" s="336">
        <f>SUMIF(Sayfa1!L:L,C737,Sayfa1!M:M)</f>
        <v>10</v>
      </c>
      <c r="R737" s="425"/>
      <c r="S737" s="425"/>
      <c r="T737" s="425"/>
      <c r="U737" s="239"/>
    </row>
    <row r="738" spans="1:21" x14ac:dyDescent="0.35">
      <c r="A738" s="31" t="s">
        <v>104</v>
      </c>
      <c r="B738" s="247" t="s">
        <v>430</v>
      </c>
      <c r="C738" s="92">
        <v>511802</v>
      </c>
      <c r="D738" s="565" t="s">
        <v>1421</v>
      </c>
      <c r="E738" s="92" t="s">
        <v>2003</v>
      </c>
      <c r="F738" s="321">
        <v>0</v>
      </c>
      <c r="G738" s="322">
        <v>0</v>
      </c>
      <c r="H738" s="323">
        <v>0</v>
      </c>
      <c r="I738" s="324">
        <v>4</v>
      </c>
      <c r="J738" s="41">
        <v>4</v>
      </c>
      <c r="K738" s="49">
        <v>0</v>
      </c>
      <c r="L738" s="42">
        <v>1497</v>
      </c>
      <c r="M738" s="72"/>
      <c r="N738" s="508">
        <f>J738-K738</f>
        <v>4</v>
      </c>
      <c r="O738" s="336">
        <f>SUMIF(beklenen!F:F,C738,beklenen!J:J)</f>
        <v>0</v>
      </c>
      <c r="P738" s="336">
        <f>SUMIF(Sayfa1!I:I,C738,Sayfa1!J:J)</f>
        <v>4</v>
      </c>
      <c r="Q738" s="336">
        <f>SUMIF(Sayfa1!L:L,C738,Sayfa1!M:M)</f>
        <v>0</v>
      </c>
      <c r="R738" s="425"/>
      <c r="S738" s="425"/>
      <c r="T738" s="425"/>
      <c r="U738" s="239"/>
    </row>
    <row r="739" spans="1:21" x14ac:dyDescent="0.35">
      <c r="A739" s="31" t="s">
        <v>104</v>
      </c>
      <c r="B739" s="247"/>
      <c r="C739" s="90">
        <v>219527</v>
      </c>
      <c r="D739" s="217" t="s">
        <v>2083</v>
      </c>
      <c r="E739" s="90" t="s">
        <v>2084</v>
      </c>
      <c r="F739" s="321">
        <v>0</v>
      </c>
      <c r="G739" s="322">
        <v>0</v>
      </c>
      <c r="H739" s="323">
        <v>2</v>
      </c>
      <c r="I739" s="324">
        <v>4</v>
      </c>
      <c r="J739" s="61">
        <v>6</v>
      </c>
      <c r="K739" s="72">
        <v>0</v>
      </c>
      <c r="L739" s="36">
        <v>1259</v>
      </c>
      <c r="M739" s="72"/>
      <c r="N739" s="508"/>
      <c r="O739" s="336">
        <f>SUMIF(beklenen!F:F,C739,beklenen!J:J)</f>
        <v>0</v>
      </c>
      <c r="P739" s="336">
        <f>SUMIF(Sayfa1!I:I,C739,Sayfa1!J:J)</f>
        <v>4</v>
      </c>
      <c r="Q739" s="336">
        <f>SUMIF(Sayfa1!L:L,C739,Sayfa1!M:M)</f>
        <v>0</v>
      </c>
      <c r="R739" s="425"/>
      <c r="S739" s="425"/>
      <c r="T739" s="425"/>
      <c r="U739" s="239"/>
    </row>
    <row r="740" spans="1:21" x14ac:dyDescent="0.35">
      <c r="A740" s="31" t="s">
        <v>104</v>
      </c>
      <c r="B740" s="247"/>
      <c r="C740" s="90">
        <v>519007</v>
      </c>
      <c r="D740" s="158" t="s">
        <v>2083</v>
      </c>
      <c r="E740" s="90" t="s">
        <v>2357</v>
      </c>
      <c r="F740" s="321">
        <v>0</v>
      </c>
      <c r="G740" s="322">
        <v>0</v>
      </c>
      <c r="H740" s="323">
        <v>0</v>
      </c>
      <c r="I740" s="324">
        <v>4</v>
      </c>
      <c r="J740" s="61">
        <v>4</v>
      </c>
      <c r="K740" s="72">
        <v>0</v>
      </c>
      <c r="L740" s="36">
        <v>1693</v>
      </c>
      <c r="M740" s="72"/>
      <c r="N740" s="508"/>
      <c r="O740" s="336">
        <f>SUMIF(beklenen!F:F,C740,beklenen!J:J)</f>
        <v>0</v>
      </c>
      <c r="P740" s="336">
        <f>SUMIF(Sayfa1!I:I,C740,Sayfa1!J:J)</f>
        <v>0</v>
      </c>
      <c r="Q740" s="336">
        <f>SUMIF(Sayfa1!L:L,C740,Sayfa1!M:M)</f>
        <v>0</v>
      </c>
      <c r="R740" s="425"/>
      <c r="S740" s="425"/>
      <c r="T740" s="425"/>
      <c r="U740" s="239"/>
    </row>
    <row r="741" spans="1:21" x14ac:dyDescent="0.35">
      <c r="A741" s="31" t="s">
        <v>104</v>
      </c>
      <c r="B741" s="247"/>
      <c r="C741" s="90">
        <v>519596</v>
      </c>
      <c r="D741" s="573" t="s">
        <v>2083</v>
      </c>
      <c r="E741" s="90" t="s">
        <v>2239</v>
      </c>
      <c r="F741" s="321">
        <v>0</v>
      </c>
      <c r="G741" s="322">
        <v>0</v>
      </c>
      <c r="H741" s="323">
        <v>4</v>
      </c>
      <c r="I741" s="324">
        <v>0</v>
      </c>
      <c r="J741" s="61">
        <v>4</v>
      </c>
      <c r="K741" s="72">
        <v>0</v>
      </c>
      <c r="L741" s="36">
        <v>1643</v>
      </c>
      <c r="M741" s="72"/>
      <c r="N741" s="508"/>
      <c r="O741" s="336">
        <f>SUMIF(beklenen!F:F,C741,beklenen!J:J)</f>
        <v>0</v>
      </c>
      <c r="P741" s="336">
        <f>SUMIF(Sayfa1!I:I,C741,Sayfa1!J:J)</f>
        <v>0</v>
      </c>
      <c r="Q741" s="336">
        <f>SUMIF(Sayfa1!L:L,C741,Sayfa1!M:M)</f>
        <v>0</v>
      </c>
      <c r="R741" s="425"/>
      <c r="S741" s="425"/>
      <c r="T741" s="425"/>
      <c r="U741" s="239"/>
    </row>
    <row r="742" spans="1:21" x14ac:dyDescent="0.35">
      <c r="A742" s="31" t="s">
        <v>104</v>
      </c>
      <c r="B742" s="125"/>
      <c r="C742" s="92">
        <v>519599</v>
      </c>
      <c r="D742" s="463" t="s">
        <v>795</v>
      </c>
      <c r="E742" s="92" t="s">
        <v>796</v>
      </c>
      <c r="F742" s="321">
        <v>0</v>
      </c>
      <c r="G742" s="322">
        <v>0</v>
      </c>
      <c r="H742" s="323">
        <v>2</v>
      </c>
      <c r="I742" s="324">
        <v>0</v>
      </c>
      <c r="J742" s="41">
        <v>2</v>
      </c>
      <c r="K742" s="28">
        <v>0</v>
      </c>
      <c r="L742" s="42">
        <v>1832</v>
      </c>
      <c r="M742" s="72"/>
      <c r="N742" s="508">
        <f>J742-K742</f>
        <v>2</v>
      </c>
      <c r="O742" s="336">
        <f>SUMIF(beklenen!F:F,C742,beklenen!J:J)</f>
        <v>0</v>
      </c>
      <c r="P742" s="336">
        <f>SUMIF(Sayfa1!I:I,C742,Sayfa1!J:J)</f>
        <v>2</v>
      </c>
      <c r="Q742" s="336">
        <f>SUMIF(Sayfa1!L:L,C742,Sayfa1!M:M)</f>
        <v>0</v>
      </c>
      <c r="R742" s="425"/>
      <c r="S742" s="425"/>
      <c r="T742" s="425"/>
      <c r="U742" s="239"/>
    </row>
    <row r="743" spans="1:21" x14ac:dyDescent="0.35">
      <c r="A743" s="31" t="s">
        <v>104</v>
      </c>
      <c r="B743" s="125"/>
      <c r="C743" s="90">
        <v>519699</v>
      </c>
      <c r="D743" s="463" t="s">
        <v>2281</v>
      </c>
      <c r="E743" s="90" t="s">
        <v>2282</v>
      </c>
      <c r="F743" s="321">
        <v>0</v>
      </c>
      <c r="G743" s="322">
        <v>0</v>
      </c>
      <c r="H743" s="323">
        <v>2</v>
      </c>
      <c r="I743" s="324">
        <v>2</v>
      </c>
      <c r="J743" s="61">
        <v>4</v>
      </c>
      <c r="K743" s="34">
        <v>0</v>
      </c>
      <c r="L743" s="36">
        <v>2333</v>
      </c>
      <c r="M743" s="72"/>
      <c r="N743" s="508"/>
      <c r="O743" s="336">
        <f>SUMIF(beklenen!F:F,C743,beklenen!J:J)</f>
        <v>0</v>
      </c>
      <c r="P743" s="336">
        <f>SUMIF(Sayfa1!I:I,C743,Sayfa1!J:J)</f>
        <v>4</v>
      </c>
      <c r="Q743" s="336">
        <f>SUMIF(Sayfa1!L:L,C743,Sayfa1!M:M)</f>
        <v>0</v>
      </c>
      <c r="R743" s="425"/>
      <c r="S743" s="425"/>
      <c r="T743" s="425"/>
      <c r="U743" s="239"/>
    </row>
    <row r="744" spans="1:21" x14ac:dyDescent="0.35">
      <c r="A744" s="31" t="s">
        <v>104</v>
      </c>
      <c r="B744" s="125"/>
      <c r="C744" s="92">
        <v>519693</v>
      </c>
      <c r="D744" s="162" t="s">
        <v>2085</v>
      </c>
      <c r="E744" s="92" t="s">
        <v>2086</v>
      </c>
      <c r="F744" s="321">
        <v>0</v>
      </c>
      <c r="G744" s="322">
        <v>0</v>
      </c>
      <c r="H744" s="323">
        <v>1</v>
      </c>
      <c r="I744" s="324">
        <v>0</v>
      </c>
      <c r="J744" s="41">
        <v>1</v>
      </c>
      <c r="K744" s="49">
        <v>0</v>
      </c>
      <c r="L744" s="42">
        <v>2495</v>
      </c>
      <c r="M744" s="72"/>
      <c r="N744" s="508"/>
      <c r="O744" s="336">
        <f>SUMIF(beklenen!F:F,C744,beklenen!J:J)</f>
        <v>0</v>
      </c>
      <c r="P744" s="336">
        <f>SUMIF(Sayfa1!I:I,C744,Sayfa1!J:J)</f>
        <v>1</v>
      </c>
      <c r="Q744" s="336">
        <f>SUMIF(Sayfa1!L:L,C744,Sayfa1!M:M)</f>
        <v>2</v>
      </c>
      <c r="R744" s="425"/>
      <c r="S744" s="425"/>
      <c r="T744" s="425"/>
      <c r="U744" s="239"/>
    </row>
    <row r="745" spans="1:21" x14ac:dyDescent="0.35">
      <c r="A745" s="31" t="s">
        <v>104</v>
      </c>
      <c r="B745" s="125"/>
      <c r="C745" s="90">
        <v>519592</v>
      </c>
      <c r="D745" s="463" t="s">
        <v>820</v>
      </c>
      <c r="E745" s="90" t="s">
        <v>821</v>
      </c>
      <c r="F745" s="321">
        <v>0</v>
      </c>
      <c r="G745" s="322">
        <v>0</v>
      </c>
      <c r="H745" s="323">
        <v>4</v>
      </c>
      <c r="I745" s="324">
        <v>0</v>
      </c>
      <c r="J745" s="61">
        <v>4</v>
      </c>
      <c r="K745" s="72">
        <v>0</v>
      </c>
      <c r="L745" s="36">
        <v>1809</v>
      </c>
      <c r="M745" s="72"/>
      <c r="N745" s="508">
        <f t="shared" ref="N745:N766" si="36">J745-K745</f>
        <v>4</v>
      </c>
      <c r="O745" s="336">
        <f>SUMIF(beklenen!F:F,C745,beklenen!J:J)</f>
        <v>0</v>
      </c>
      <c r="P745" s="336">
        <f>SUMIF(Sayfa1!I:I,C745,Sayfa1!J:J)</f>
        <v>4</v>
      </c>
      <c r="Q745" s="336">
        <f>SUMIF(Sayfa1!L:L,C745,Sayfa1!M:M)</f>
        <v>0</v>
      </c>
      <c r="R745" s="425"/>
      <c r="S745" s="425"/>
      <c r="T745" s="425"/>
      <c r="U745" s="239"/>
    </row>
    <row r="746" spans="1:21" x14ac:dyDescent="0.35">
      <c r="A746" s="593" t="s">
        <v>104</v>
      </c>
      <c r="B746" s="125"/>
      <c r="C746" s="523">
        <v>519922</v>
      </c>
      <c r="D746" s="289" t="s">
        <v>4512</v>
      </c>
      <c r="E746" s="523" t="s">
        <v>4513</v>
      </c>
      <c r="F746" s="321">
        <v>0</v>
      </c>
      <c r="G746" s="322">
        <v>0</v>
      </c>
      <c r="H746" s="323">
        <v>0</v>
      </c>
      <c r="I746" s="324">
        <v>0</v>
      </c>
      <c r="J746" s="282">
        <v>0</v>
      </c>
      <c r="K746" s="283">
        <v>0</v>
      </c>
      <c r="L746" s="284">
        <v>2474</v>
      </c>
      <c r="M746" s="72"/>
      <c r="N746" s="508"/>
      <c r="O746" s="336"/>
      <c r="P746" s="336">
        <f>SUMIF(Sayfa1!I:I,C746,Sayfa1!J:J)</f>
        <v>0</v>
      </c>
      <c r="Q746" s="336">
        <f>SUMIF(Sayfa1!L:L,C746,Sayfa1!M:M)</f>
        <v>0</v>
      </c>
      <c r="R746" s="425"/>
      <c r="S746" s="425"/>
      <c r="T746" s="425"/>
      <c r="U746" s="239"/>
    </row>
    <row r="747" spans="1:21" x14ac:dyDescent="0.35">
      <c r="A747" s="31" t="s">
        <v>104</v>
      </c>
      <c r="B747" s="125"/>
      <c r="C747" s="92">
        <v>519618</v>
      </c>
      <c r="D747" s="463" t="s">
        <v>1659</v>
      </c>
      <c r="E747" s="92" t="s">
        <v>1660</v>
      </c>
      <c r="F747" s="321">
        <v>0</v>
      </c>
      <c r="G747" s="322">
        <v>0</v>
      </c>
      <c r="H747" s="323">
        <v>4</v>
      </c>
      <c r="I747" s="324">
        <v>2</v>
      </c>
      <c r="J747" s="41">
        <v>6</v>
      </c>
      <c r="K747" s="49">
        <v>0</v>
      </c>
      <c r="L747" s="42">
        <v>2423</v>
      </c>
      <c r="M747" s="72"/>
      <c r="N747" s="508">
        <f t="shared" si="36"/>
        <v>6</v>
      </c>
      <c r="O747" s="336">
        <f>SUMIF(beklenen!F:F,C747,beklenen!J:J)</f>
        <v>0</v>
      </c>
      <c r="P747" s="336">
        <f>SUMIF(Sayfa1!I:I,C747,Sayfa1!J:J)</f>
        <v>6</v>
      </c>
      <c r="Q747" s="336">
        <f>SUMIF(Sayfa1!L:L,C747,Sayfa1!M:M)</f>
        <v>2</v>
      </c>
      <c r="R747" s="425"/>
      <c r="S747" s="425"/>
      <c r="T747" s="425"/>
      <c r="U747" s="239"/>
    </row>
    <row r="748" spans="1:21" x14ac:dyDescent="0.35">
      <c r="A748" s="441" t="s">
        <v>177</v>
      </c>
      <c r="B748" s="247"/>
      <c r="C748" s="45">
        <v>260400</v>
      </c>
      <c r="D748" s="129" t="s">
        <v>178</v>
      </c>
      <c r="E748" s="48" t="s">
        <v>179</v>
      </c>
      <c r="F748" s="321">
        <v>0</v>
      </c>
      <c r="G748" s="322">
        <v>0</v>
      </c>
      <c r="H748" s="323">
        <v>2</v>
      </c>
      <c r="I748" s="324">
        <v>0</v>
      </c>
      <c r="J748" s="61">
        <v>2</v>
      </c>
      <c r="K748" s="34">
        <v>0</v>
      </c>
      <c r="L748" s="36">
        <v>366</v>
      </c>
      <c r="M748" s="72"/>
      <c r="N748" s="508">
        <f t="shared" si="36"/>
        <v>2</v>
      </c>
      <c r="O748" s="336">
        <f>SUMIF(beklenen!F:F,C748,beklenen!J:J)</f>
        <v>0</v>
      </c>
      <c r="P748" s="336">
        <f>SUMIF(Sayfa1!I:I,C748,Sayfa1!J:J)</f>
        <v>2</v>
      </c>
      <c r="Q748" s="336">
        <f>SUMIF(Sayfa1!L:L,C748,Sayfa1!M:M)</f>
        <v>6</v>
      </c>
      <c r="R748" s="425"/>
      <c r="S748" s="425"/>
      <c r="T748" s="425"/>
      <c r="U748" s="239"/>
    </row>
    <row r="749" spans="1:21" x14ac:dyDescent="0.35">
      <c r="A749" s="31" t="s">
        <v>177</v>
      </c>
      <c r="B749" s="247"/>
      <c r="C749" s="520">
        <v>260408</v>
      </c>
      <c r="D749" s="38" t="s">
        <v>178</v>
      </c>
      <c r="E749" s="37" t="s">
        <v>451</v>
      </c>
      <c r="F749" s="321">
        <v>0</v>
      </c>
      <c r="G749" s="322">
        <v>0</v>
      </c>
      <c r="H749" s="323">
        <v>0</v>
      </c>
      <c r="I749" s="324">
        <v>2</v>
      </c>
      <c r="J749" s="61">
        <v>2</v>
      </c>
      <c r="K749" s="34">
        <v>0</v>
      </c>
      <c r="L749" s="36">
        <v>366</v>
      </c>
      <c r="M749" s="72"/>
      <c r="N749" s="508"/>
      <c r="O749" s="336">
        <f>SUMIF(beklenen!F:F,C749,beklenen!J:J)</f>
        <v>0</v>
      </c>
      <c r="P749" s="336">
        <f>SUMIF(Sayfa1!I:I,C749,Sayfa1!J:J)</f>
        <v>0</v>
      </c>
      <c r="Q749" s="336">
        <f>SUMIF(Sayfa1!L:L,C749,Sayfa1!M:M)</f>
        <v>0</v>
      </c>
      <c r="R749" s="425"/>
      <c r="S749" s="425"/>
      <c r="T749" s="425"/>
      <c r="U749" s="239"/>
    </row>
    <row r="750" spans="1:21" x14ac:dyDescent="0.35">
      <c r="A750" s="31" t="s">
        <v>177</v>
      </c>
      <c r="B750" s="247"/>
      <c r="C750" s="44">
        <v>260415</v>
      </c>
      <c r="D750" s="246" t="s">
        <v>180</v>
      </c>
      <c r="E750" s="245" t="s">
        <v>451</v>
      </c>
      <c r="F750" s="321">
        <v>2</v>
      </c>
      <c r="G750" s="322">
        <v>2</v>
      </c>
      <c r="H750" s="323">
        <v>3</v>
      </c>
      <c r="I750" s="324">
        <v>2</v>
      </c>
      <c r="J750" s="41">
        <v>9</v>
      </c>
      <c r="K750" s="49">
        <v>0</v>
      </c>
      <c r="L750" s="42">
        <v>373</v>
      </c>
      <c r="M750" s="72"/>
      <c r="N750" s="508"/>
      <c r="O750" s="336">
        <f>SUMIF(beklenen!F:F,C750,beklenen!J:J)</f>
        <v>0</v>
      </c>
      <c r="P750" s="336">
        <f>SUMIF(Sayfa1!I:I,C750,Sayfa1!J:J)</f>
        <v>0</v>
      </c>
      <c r="Q750" s="336">
        <f>SUMIF(Sayfa1!L:L,C750,Sayfa1!M:M)</f>
        <v>0</v>
      </c>
      <c r="R750" s="425"/>
      <c r="S750" s="425"/>
      <c r="T750" s="425"/>
      <c r="U750" s="239"/>
    </row>
    <row r="751" spans="1:21" x14ac:dyDescent="0.35">
      <c r="A751" s="31" t="s">
        <v>177</v>
      </c>
      <c r="B751" s="247" t="s">
        <v>798</v>
      </c>
      <c r="C751" s="44" t="s">
        <v>1532</v>
      </c>
      <c r="D751" s="43" t="s">
        <v>180</v>
      </c>
      <c r="E751" s="245" t="s">
        <v>1533</v>
      </c>
      <c r="F751" s="321">
        <v>0</v>
      </c>
      <c r="G751" s="322">
        <v>0</v>
      </c>
      <c r="H751" s="323">
        <v>4</v>
      </c>
      <c r="I751" s="324">
        <v>2</v>
      </c>
      <c r="J751" s="41">
        <v>6</v>
      </c>
      <c r="K751" s="49">
        <v>0</v>
      </c>
      <c r="L751" s="123">
        <v>348</v>
      </c>
      <c r="M751" s="72"/>
      <c r="N751" s="508">
        <f t="shared" si="36"/>
        <v>6</v>
      </c>
      <c r="O751" s="336">
        <f>SUMIF(beklenen!F:F,C751,beklenen!J:J)</f>
        <v>0</v>
      </c>
      <c r="P751" s="336">
        <f>SUMIF(Sayfa1!I:I,C751,Sayfa1!J:J)</f>
        <v>0</v>
      </c>
      <c r="Q751" s="336">
        <f>SUMIF(Sayfa1!L:L,C751,Sayfa1!M:M)</f>
        <v>0</v>
      </c>
      <c r="R751" s="425"/>
      <c r="S751" s="425"/>
      <c r="T751" s="425"/>
      <c r="U751" s="239"/>
    </row>
    <row r="752" spans="1:21" x14ac:dyDescent="0.35">
      <c r="A752" s="31" t="s">
        <v>177</v>
      </c>
      <c r="B752" s="247" t="s">
        <v>798</v>
      </c>
      <c r="C752" s="44" t="s">
        <v>2855</v>
      </c>
      <c r="D752" s="59" t="s">
        <v>180</v>
      </c>
      <c r="E752" s="280" t="s">
        <v>2893</v>
      </c>
      <c r="F752" s="321">
        <v>2</v>
      </c>
      <c r="G752" s="322">
        <v>0</v>
      </c>
      <c r="H752" s="323">
        <v>0</v>
      </c>
      <c r="I752" s="324">
        <v>0</v>
      </c>
      <c r="J752" s="41">
        <v>2</v>
      </c>
      <c r="K752" s="49"/>
      <c r="L752" s="123">
        <v>400</v>
      </c>
      <c r="M752" s="72"/>
      <c r="N752" s="508"/>
      <c r="O752" s="336">
        <f>SUMIF(beklenen!F:F,C752,beklenen!J:J)</f>
        <v>0</v>
      </c>
      <c r="P752" s="336">
        <f>SUMIF(Sayfa1!I:I,C752,Sayfa1!J:J)</f>
        <v>0</v>
      </c>
      <c r="Q752" s="336">
        <f>SUMIF(Sayfa1!L:L,C752,Sayfa1!M:M)</f>
        <v>0</v>
      </c>
      <c r="R752" s="425"/>
      <c r="S752" s="425"/>
      <c r="T752" s="425"/>
      <c r="U752" s="239"/>
    </row>
    <row r="753" spans="1:21" x14ac:dyDescent="0.35">
      <c r="A753" s="31" t="s">
        <v>177</v>
      </c>
      <c r="B753" s="247"/>
      <c r="C753" s="32">
        <v>260428</v>
      </c>
      <c r="D753" s="106" t="s">
        <v>181</v>
      </c>
      <c r="E753" s="37" t="s">
        <v>451</v>
      </c>
      <c r="F753" s="321">
        <v>3</v>
      </c>
      <c r="G753" s="322">
        <v>2</v>
      </c>
      <c r="H753" s="323">
        <v>2</v>
      </c>
      <c r="I753" s="324">
        <v>2</v>
      </c>
      <c r="J753" s="61">
        <v>9</v>
      </c>
      <c r="K753" s="34">
        <v>0</v>
      </c>
      <c r="L753" s="36">
        <v>432</v>
      </c>
      <c r="M753" s="72"/>
      <c r="N753" s="508"/>
      <c r="O753" s="336">
        <f>SUMIF(beklenen!F:F,C753,beklenen!J:J)</f>
        <v>0</v>
      </c>
      <c r="P753" s="336">
        <f>SUMIF(Sayfa1!I:I,C753,Sayfa1!J:J)</f>
        <v>0</v>
      </c>
      <c r="Q753" s="336">
        <f>SUMIF(Sayfa1!L:L,C753,Sayfa1!M:M)</f>
        <v>0</v>
      </c>
      <c r="R753" s="425"/>
      <c r="S753" s="425"/>
      <c r="T753" s="425"/>
      <c r="U753" s="239"/>
    </row>
    <row r="754" spans="1:21" x14ac:dyDescent="0.35">
      <c r="A754" s="31" t="s">
        <v>177</v>
      </c>
      <c r="B754" s="247"/>
      <c r="C754" s="32">
        <v>260429</v>
      </c>
      <c r="D754" s="104" t="s">
        <v>181</v>
      </c>
      <c r="E754" s="37" t="s">
        <v>2926</v>
      </c>
      <c r="F754" s="321">
        <v>4</v>
      </c>
      <c r="G754" s="322">
        <v>8</v>
      </c>
      <c r="H754" s="323">
        <v>4</v>
      </c>
      <c r="I754" s="324">
        <v>4</v>
      </c>
      <c r="J754" s="61">
        <v>20</v>
      </c>
      <c r="K754" s="34">
        <v>0</v>
      </c>
      <c r="L754" s="36">
        <v>476</v>
      </c>
      <c r="M754" s="72"/>
      <c r="N754" s="508"/>
      <c r="O754" s="336">
        <f>SUMIF(beklenen!F:F,C754,beklenen!J:J)</f>
        <v>0</v>
      </c>
      <c r="P754" s="336">
        <f>SUMIF(Sayfa1!I:I,C754,Sayfa1!J:J)</f>
        <v>0</v>
      </c>
      <c r="Q754" s="336">
        <f>SUMIF(Sayfa1!L:L,C754,Sayfa1!M:M)</f>
        <v>0</v>
      </c>
      <c r="R754" s="425"/>
      <c r="S754" s="425"/>
      <c r="T754" s="425"/>
      <c r="U754" s="239"/>
    </row>
    <row r="755" spans="1:21" x14ac:dyDescent="0.35">
      <c r="A755" s="31" t="s">
        <v>177</v>
      </c>
      <c r="B755" s="247" t="s">
        <v>798</v>
      </c>
      <c r="C755" s="32" t="s">
        <v>2856</v>
      </c>
      <c r="D755" s="106" t="s">
        <v>181</v>
      </c>
      <c r="E755" s="37" t="s">
        <v>2864</v>
      </c>
      <c r="F755" s="321">
        <v>2</v>
      </c>
      <c r="G755" s="322">
        <v>2</v>
      </c>
      <c r="H755" s="323">
        <v>2</v>
      </c>
      <c r="I755" s="324">
        <v>0</v>
      </c>
      <c r="J755" s="61">
        <v>6</v>
      </c>
      <c r="K755" s="34">
        <v>0</v>
      </c>
      <c r="L755" s="153">
        <v>458</v>
      </c>
      <c r="M755" s="72"/>
      <c r="N755" s="508"/>
      <c r="O755" s="336">
        <f>SUMIF(beklenen!F:F,C755,beklenen!J:J)</f>
        <v>0</v>
      </c>
      <c r="P755" s="336">
        <f>SUMIF(Sayfa1!I:I,C755,Sayfa1!J:J)</f>
        <v>0</v>
      </c>
      <c r="Q755" s="336">
        <f>SUMIF(Sayfa1!L:L,C755,Sayfa1!M:M)</f>
        <v>0</v>
      </c>
      <c r="R755" s="425"/>
      <c r="S755" s="425"/>
      <c r="T755" s="425"/>
      <c r="U755" s="239"/>
    </row>
    <row r="756" spans="1:21" x14ac:dyDescent="0.35">
      <c r="A756" s="31" t="s">
        <v>177</v>
      </c>
      <c r="B756" s="247" t="s">
        <v>798</v>
      </c>
      <c r="C756" s="32" t="s">
        <v>182</v>
      </c>
      <c r="D756" s="79" t="s">
        <v>181</v>
      </c>
      <c r="E756" s="37" t="s">
        <v>183</v>
      </c>
      <c r="F756" s="321">
        <v>0</v>
      </c>
      <c r="G756" s="322">
        <v>0</v>
      </c>
      <c r="H756" s="323">
        <v>1</v>
      </c>
      <c r="I756" s="324">
        <v>0</v>
      </c>
      <c r="J756" s="61">
        <v>1</v>
      </c>
      <c r="K756" s="34">
        <v>0</v>
      </c>
      <c r="L756" s="36">
        <v>425</v>
      </c>
      <c r="M756" s="72"/>
      <c r="N756" s="508">
        <f t="shared" si="36"/>
        <v>1</v>
      </c>
      <c r="O756" s="336">
        <f>SUMIF(beklenen!F:F,C756,beklenen!J:J)</f>
        <v>0</v>
      </c>
      <c r="P756" s="336">
        <f>SUMIF(Sayfa1!I:I,C756,Sayfa1!J:J)</f>
        <v>0</v>
      </c>
      <c r="Q756" s="336">
        <f>SUMIF(Sayfa1!L:L,C756,Sayfa1!M:M)</f>
        <v>0</v>
      </c>
      <c r="R756" s="425"/>
      <c r="S756" s="425"/>
      <c r="T756" s="425"/>
      <c r="U756" s="239"/>
    </row>
    <row r="757" spans="1:21" x14ac:dyDescent="0.35">
      <c r="A757" s="31" t="s">
        <v>177</v>
      </c>
      <c r="B757" s="247"/>
      <c r="C757" s="39">
        <v>260230</v>
      </c>
      <c r="D757" s="47" t="s">
        <v>38</v>
      </c>
      <c r="E757" s="48" t="s">
        <v>179</v>
      </c>
      <c r="F757" s="321">
        <v>0</v>
      </c>
      <c r="G757" s="322">
        <v>5</v>
      </c>
      <c r="H757" s="323">
        <v>0</v>
      </c>
      <c r="I757" s="324">
        <v>0</v>
      </c>
      <c r="J757" s="41">
        <v>5</v>
      </c>
      <c r="K757" s="49">
        <v>0</v>
      </c>
      <c r="L757" s="42">
        <v>518</v>
      </c>
      <c r="M757" s="72"/>
      <c r="N757" s="508">
        <f t="shared" si="36"/>
        <v>5</v>
      </c>
      <c r="O757" s="336">
        <f>SUMIF(beklenen!F:F,C757,beklenen!J:J)</f>
        <v>0</v>
      </c>
      <c r="P757" s="336">
        <f>SUMIF(Sayfa1!I:I,C757,Sayfa1!J:J)</f>
        <v>5</v>
      </c>
      <c r="Q757" s="336">
        <f>SUMIF(Sayfa1!L:L,C757,Sayfa1!M:M)</f>
        <v>15</v>
      </c>
      <c r="R757" s="425"/>
      <c r="S757" s="425"/>
      <c r="T757" s="425"/>
      <c r="U757" s="239"/>
    </row>
    <row r="758" spans="1:21" x14ac:dyDescent="0.35">
      <c r="A758" s="31" t="s">
        <v>177</v>
      </c>
      <c r="B758" s="247"/>
      <c r="C758" s="39">
        <v>260430</v>
      </c>
      <c r="D758" s="246" t="s">
        <v>38</v>
      </c>
      <c r="E758" s="48" t="s">
        <v>451</v>
      </c>
      <c r="F758" s="321">
        <v>2</v>
      </c>
      <c r="G758" s="322">
        <v>0</v>
      </c>
      <c r="H758" s="323">
        <v>0</v>
      </c>
      <c r="I758" s="324">
        <v>0</v>
      </c>
      <c r="J758" s="41">
        <v>2</v>
      </c>
      <c r="K758" s="49">
        <v>0</v>
      </c>
      <c r="L758" s="42">
        <v>518</v>
      </c>
      <c r="M758" s="72"/>
      <c r="N758" s="508">
        <f t="shared" si="36"/>
        <v>2</v>
      </c>
      <c r="O758" s="336">
        <f>SUMIF(beklenen!F:F,C758,beklenen!J:J)</f>
        <v>0</v>
      </c>
      <c r="P758" s="336">
        <f>SUMIF(Sayfa1!I:I,C758,Sayfa1!J:J)</f>
        <v>2</v>
      </c>
      <c r="Q758" s="336">
        <f>SUMIF(Sayfa1!L:L,C758,Sayfa1!M:M)</f>
        <v>15</v>
      </c>
      <c r="R758" s="425"/>
      <c r="S758" s="425"/>
      <c r="T758" s="425"/>
      <c r="U758" s="239"/>
    </row>
    <row r="759" spans="1:21" x14ac:dyDescent="0.35">
      <c r="A759" s="31" t="s">
        <v>177</v>
      </c>
      <c r="B759" s="247"/>
      <c r="C759" s="39">
        <v>260438</v>
      </c>
      <c r="D759" s="246" t="s">
        <v>38</v>
      </c>
      <c r="E759" s="245" t="s">
        <v>451</v>
      </c>
      <c r="F759" s="321">
        <v>2</v>
      </c>
      <c r="G759" s="322">
        <v>0</v>
      </c>
      <c r="H759" s="323">
        <v>0</v>
      </c>
      <c r="I759" s="324">
        <v>0</v>
      </c>
      <c r="J759" s="41">
        <v>2</v>
      </c>
      <c r="K759" s="49">
        <v>0</v>
      </c>
      <c r="L759" s="42">
        <v>518</v>
      </c>
      <c r="M759" s="72"/>
      <c r="N759" s="508"/>
      <c r="O759" s="336">
        <f>SUMIF(beklenen!F:F,C759,beklenen!J:J)</f>
        <v>0</v>
      </c>
      <c r="P759" s="336">
        <f>SUMIF(Sayfa1!I:I,C759,Sayfa1!J:J)</f>
        <v>0</v>
      </c>
      <c r="Q759" s="336">
        <f>SUMIF(Sayfa1!L:L,C759,Sayfa1!M:M)</f>
        <v>0</v>
      </c>
      <c r="R759" s="425"/>
      <c r="S759" s="425"/>
      <c r="T759" s="425"/>
      <c r="U759" s="239"/>
    </row>
    <row r="760" spans="1:21" x14ac:dyDescent="0.35">
      <c r="A760" s="31" t="s">
        <v>177</v>
      </c>
      <c r="B760" s="247"/>
      <c r="C760" s="245">
        <v>260439</v>
      </c>
      <c r="D760" s="43" t="s">
        <v>38</v>
      </c>
      <c r="E760" s="245" t="s">
        <v>2927</v>
      </c>
      <c r="F760" s="321">
        <v>10</v>
      </c>
      <c r="G760" s="322">
        <v>2</v>
      </c>
      <c r="H760" s="323">
        <v>10</v>
      </c>
      <c r="I760" s="324">
        <v>4</v>
      </c>
      <c r="J760" s="41">
        <v>26</v>
      </c>
      <c r="K760" s="49">
        <v>0</v>
      </c>
      <c r="L760" s="42">
        <v>554</v>
      </c>
      <c r="M760" s="72"/>
      <c r="N760" s="508"/>
      <c r="O760" s="336">
        <f>SUMIF(beklenen!F:F,C760,beklenen!J:J)</f>
        <v>0</v>
      </c>
      <c r="P760" s="336">
        <f>SUMIF(Sayfa1!I:I,C760,Sayfa1!J:J)</f>
        <v>0</v>
      </c>
      <c r="Q760" s="336">
        <f>SUMIF(Sayfa1!L:L,C760,Sayfa1!M:M)</f>
        <v>0</v>
      </c>
      <c r="R760" s="425"/>
      <c r="S760" s="425"/>
      <c r="T760" s="425"/>
      <c r="U760" s="239"/>
    </row>
    <row r="761" spans="1:21" x14ac:dyDescent="0.35">
      <c r="A761" s="31" t="s">
        <v>177</v>
      </c>
      <c r="B761" s="247" t="s">
        <v>798</v>
      </c>
      <c r="C761" s="245" t="s">
        <v>2857</v>
      </c>
      <c r="D761" s="246" t="s">
        <v>38</v>
      </c>
      <c r="E761" s="245" t="s">
        <v>2864</v>
      </c>
      <c r="F761" s="321">
        <v>0</v>
      </c>
      <c r="G761" s="322">
        <v>1</v>
      </c>
      <c r="H761" s="323">
        <v>2</v>
      </c>
      <c r="I761" s="324">
        <v>0</v>
      </c>
      <c r="J761" s="41">
        <v>3</v>
      </c>
      <c r="K761" s="49">
        <v>0</v>
      </c>
      <c r="L761" s="123">
        <v>548</v>
      </c>
      <c r="M761" s="72"/>
      <c r="N761" s="508"/>
      <c r="O761" s="336">
        <f>SUMIF(beklenen!F:F,C761,beklenen!J:J)</f>
        <v>0</v>
      </c>
      <c r="P761" s="336">
        <f>SUMIF(Sayfa1!I:I,C761,Sayfa1!J:J)</f>
        <v>0</v>
      </c>
      <c r="Q761" s="336">
        <f>SUMIF(Sayfa1!L:L,C761,Sayfa1!M:M)</f>
        <v>0</v>
      </c>
      <c r="R761" s="425"/>
      <c r="S761" s="425"/>
      <c r="T761" s="425"/>
      <c r="U761" s="239"/>
    </row>
    <row r="762" spans="1:21" x14ac:dyDescent="0.35">
      <c r="A762" s="31" t="s">
        <v>177</v>
      </c>
      <c r="B762" s="247" t="s">
        <v>798</v>
      </c>
      <c r="C762" s="39" t="s">
        <v>185</v>
      </c>
      <c r="D762" s="59" t="s">
        <v>38</v>
      </c>
      <c r="E762" s="245" t="s">
        <v>186</v>
      </c>
      <c r="F762" s="321">
        <v>0</v>
      </c>
      <c r="G762" s="322">
        <v>1</v>
      </c>
      <c r="H762" s="323">
        <v>0</v>
      </c>
      <c r="I762" s="324">
        <v>0</v>
      </c>
      <c r="J762" s="41">
        <v>1</v>
      </c>
      <c r="K762" s="49">
        <v>0</v>
      </c>
      <c r="L762" s="42">
        <v>620</v>
      </c>
      <c r="M762" s="72"/>
      <c r="N762" s="508">
        <f t="shared" si="36"/>
        <v>1</v>
      </c>
      <c r="O762" s="336">
        <f>SUMIF(beklenen!F:F,C762,beklenen!J:J)</f>
        <v>0</v>
      </c>
      <c r="P762" s="336">
        <f>SUMIF(Sayfa1!I:I,C762,Sayfa1!J:J)</f>
        <v>0</v>
      </c>
      <c r="Q762" s="336">
        <f>SUMIF(Sayfa1!L:L,C762,Sayfa1!M:M)</f>
        <v>0</v>
      </c>
      <c r="R762" s="425"/>
      <c r="S762" s="425"/>
      <c r="T762" s="425"/>
      <c r="U762" s="239"/>
    </row>
    <row r="763" spans="1:21" x14ac:dyDescent="0.35">
      <c r="A763" s="31" t="s">
        <v>177</v>
      </c>
      <c r="B763" s="247"/>
      <c r="C763" s="32">
        <v>260451</v>
      </c>
      <c r="D763" s="104" t="s">
        <v>187</v>
      </c>
      <c r="E763" s="37" t="s">
        <v>184</v>
      </c>
      <c r="F763" s="321">
        <v>0</v>
      </c>
      <c r="G763" s="322">
        <v>0</v>
      </c>
      <c r="H763" s="323">
        <v>0</v>
      </c>
      <c r="I763" s="324">
        <v>4</v>
      </c>
      <c r="J763" s="61">
        <v>4</v>
      </c>
      <c r="K763" s="34">
        <v>0</v>
      </c>
      <c r="L763" s="36">
        <v>619</v>
      </c>
      <c r="M763" s="72"/>
      <c r="N763" s="508">
        <f t="shared" si="36"/>
        <v>4</v>
      </c>
      <c r="O763" s="336">
        <f>SUMIF(beklenen!F:F,C763,beklenen!J:J)</f>
        <v>0</v>
      </c>
      <c r="P763" s="336">
        <f>SUMIF(Sayfa1!I:I,C763,Sayfa1!J:J)</f>
        <v>4</v>
      </c>
      <c r="Q763" s="336">
        <f>SUMIF(Sayfa1!L:L,C763,Sayfa1!M:M)</f>
        <v>3</v>
      </c>
      <c r="R763" s="425"/>
      <c r="S763" s="425"/>
      <c r="T763" s="425"/>
      <c r="U763" s="239"/>
    </row>
    <row r="764" spans="1:21" x14ac:dyDescent="0.35">
      <c r="A764" s="31" t="s">
        <v>177</v>
      </c>
      <c r="B764" s="247"/>
      <c r="C764" s="39">
        <v>260448</v>
      </c>
      <c r="D764" s="97" t="s">
        <v>188</v>
      </c>
      <c r="E764" s="245" t="s">
        <v>451</v>
      </c>
      <c r="F764" s="321">
        <v>6</v>
      </c>
      <c r="G764" s="322">
        <v>4</v>
      </c>
      <c r="H764" s="323">
        <v>4</v>
      </c>
      <c r="I764" s="324">
        <v>0</v>
      </c>
      <c r="J764" s="41">
        <v>14</v>
      </c>
      <c r="K764" s="49">
        <v>0</v>
      </c>
      <c r="L764" s="42">
        <v>460</v>
      </c>
      <c r="M764" s="72"/>
      <c r="N764" s="508"/>
      <c r="O764" s="336">
        <f>SUMIF(beklenen!F:F,C764,beklenen!J:J)</f>
        <v>0</v>
      </c>
      <c r="P764" s="336">
        <f>SUMIF(Sayfa1!I:I,C764,Sayfa1!J:J)</f>
        <v>0</v>
      </c>
      <c r="Q764" s="336">
        <f>SUMIF(Sayfa1!L:L,C764,Sayfa1!M:M)</f>
        <v>0</v>
      </c>
      <c r="R764" s="425"/>
      <c r="S764" s="425"/>
      <c r="T764" s="425"/>
      <c r="U764" s="239"/>
    </row>
    <row r="765" spans="1:21" ht="15" thickBot="1" x14ac:dyDescent="0.4">
      <c r="A765" s="31" t="s">
        <v>177</v>
      </c>
      <c r="B765" s="247" t="s">
        <v>798</v>
      </c>
      <c r="C765" s="39" t="s">
        <v>2912</v>
      </c>
      <c r="D765" s="59" t="s">
        <v>188</v>
      </c>
      <c r="E765" s="245" t="s">
        <v>2913</v>
      </c>
      <c r="F765" s="321">
        <v>0</v>
      </c>
      <c r="G765" s="322">
        <v>2</v>
      </c>
      <c r="H765" s="323">
        <v>0</v>
      </c>
      <c r="I765" s="324">
        <v>0</v>
      </c>
      <c r="J765" s="41">
        <v>2</v>
      </c>
      <c r="K765" s="49">
        <v>0</v>
      </c>
      <c r="L765" s="123">
        <v>432</v>
      </c>
      <c r="M765" s="72"/>
      <c r="N765" s="508"/>
      <c r="O765" s="336">
        <f>SUMIF(beklenen!F:F,C765,beklenen!J:J)</f>
        <v>0</v>
      </c>
      <c r="P765" s="336">
        <f>SUMIF(Sayfa1!I:I,C765,Sayfa1!J:J)</f>
        <v>0</v>
      </c>
      <c r="Q765" s="336">
        <f>SUMIF(Sayfa1!L:L,C765,Sayfa1!M:M)</f>
        <v>0</v>
      </c>
      <c r="R765" s="425"/>
      <c r="S765" s="425"/>
      <c r="T765" s="425"/>
      <c r="U765" s="239"/>
    </row>
    <row r="766" spans="1:21" x14ac:dyDescent="0.35">
      <c r="A766" s="77" t="s">
        <v>189</v>
      </c>
      <c r="B766" s="247"/>
      <c r="C766" s="37">
        <v>276110</v>
      </c>
      <c r="D766" s="107" t="s">
        <v>1884</v>
      </c>
      <c r="E766" s="37" t="s">
        <v>1885</v>
      </c>
      <c r="F766" s="321">
        <v>0</v>
      </c>
      <c r="G766" s="322">
        <v>0</v>
      </c>
      <c r="H766" s="323">
        <v>0</v>
      </c>
      <c r="I766" s="324">
        <v>2</v>
      </c>
      <c r="J766" s="61">
        <v>2</v>
      </c>
      <c r="K766" s="72">
        <v>0</v>
      </c>
      <c r="L766" s="36">
        <v>1541</v>
      </c>
      <c r="M766" s="72"/>
      <c r="N766" s="508">
        <f t="shared" si="36"/>
        <v>2</v>
      </c>
      <c r="O766" s="336">
        <f>SUMIF(beklenen!F:F,C766,beklenen!J:J)</f>
        <v>0</v>
      </c>
      <c r="P766" s="336">
        <f>SUMIF(Sayfa1!I:I,C766,Sayfa1!J:J)</f>
        <v>0</v>
      </c>
      <c r="Q766" s="336">
        <f>SUMIF(Sayfa1!L:L,C766,Sayfa1!M:M)</f>
        <v>2</v>
      </c>
      <c r="R766" s="425"/>
      <c r="S766" s="425"/>
      <c r="T766" s="425"/>
      <c r="U766" s="239"/>
    </row>
    <row r="767" spans="1:21" x14ac:dyDescent="0.35">
      <c r="A767" s="450" t="s">
        <v>189</v>
      </c>
      <c r="B767" s="247"/>
      <c r="C767" s="245">
        <v>276123</v>
      </c>
      <c r="D767" s="97" t="s">
        <v>3265</v>
      </c>
      <c r="E767" s="245" t="s">
        <v>3266</v>
      </c>
      <c r="F767" s="321">
        <v>0</v>
      </c>
      <c r="G767" s="322">
        <v>0</v>
      </c>
      <c r="H767" s="323">
        <v>0</v>
      </c>
      <c r="I767" s="324">
        <v>2</v>
      </c>
      <c r="J767" s="41">
        <v>2</v>
      </c>
      <c r="K767" s="49">
        <v>0</v>
      </c>
      <c r="L767" s="42">
        <v>1760</v>
      </c>
      <c r="M767" s="72"/>
      <c r="N767" s="508"/>
      <c r="O767" s="336">
        <f>SUMIF(beklenen!F:F,C767,beklenen!J:J)</f>
        <v>0</v>
      </c>
      <c r="P767" s="336">
        <f>SUMIF(Sayfa1!I:I,C767,Sayfa1!J:J)</f>
        <v>0</v>
      </c>
      <c r="Q767" s="336">
        <f>SUMIF(Sayfa1!L:L,C767,Sayfa1!M:M)</f>
        <v>0</v>
      </c>
      <c r="R767" s="425"/>
      <c r="S767" s="425"/>
      <c r="T767" s="425"/>
      <c r="U767" s="239"/>
    </row>
    <row r="768" spans="1:21" x14ac:dyDescent="0.35">
      <c r="A768" s="450" t="s">
        <v>189</v>
      </c>
      <c r="B768" s="247"/>
      <c r="C768" s="520">
        <v>276120</v>
      </c>
      <c r="D768" s="107" t="s">
        <v>3559</v>
      </c>
      <c r="E768" s="37" t="s">
        <v>3560</v>
      </c>
      <c r="F768" s="321">
        <v>0</v>
      </c>
      <c r="G768" s="322">
        <v>2</v>
      </c>
      <c r="H768" s="323">
        <v>0</v>
      </c>
      <c r="I768" s="324">
        <v>0</v>
      </c>
      <c r="J768" s="61">
        <v>2</v>
      </c>
      <c r="K768" s="72">
        <v>2</v>
      </c>
      <c r="L768" s="504">
        <v>1760</v>
      </c>
      <c r="M768" s="72"/>
      <c r="N768" s="508"/>
      <c r="O768" s="336">
        <f>SUMIF(beklenen!F:F,C768,beklenen!J:J)</f>
        <v>0</v>
      </c>
      <c r="P768" s="336">
        <f>SUMIF(Sayfa1!I:I,C768,Sayfa1!J:J)</f>
        <v>0</v>
      </c>
      <c r="Q768" s="336">
        <f>SUMIF(Sayfa1!L:L,C768,Sayfa1!M:M)</f>
        <v>0</v>
      </c>
      <c r="R768" s="425"/>
      <c r="S768" s="425"/>
      <c r="T768" s="425"/>
      <c r="U768" s="239"/>
    </row>
    <row r="769" spans="1:21" x14ac:dyDescent="0.35">
      <c r="A769" s="57" t="s">
        <v>189</v>
      </c>
      <c r="B769" s="247"/>
      <c r="C769" s="245">
        <v>276210</v>
      </c>
      <c r="D769" s="97" t="s">
        <v>2254</v>
      </c>
      <c r="E769" s="245" t="s">
        <v>2255</v>
      </c>
      <c r="F769" s="321">
        <v>0</v>
      </c>
      <c r="G769" s="322">
        <v>0</v>
      </c>
      <c r="H769" s="323">
        <v>0</v>
      </c>
      <c r="I769" s="324">
        <v>4</v>
      </c>
      <c r="J769" s="41">
        <v>4</v>
      </c>
      <c r="K769" s="49">
        <v>0</v>
      </c>
      <c r="L769" s="42">
        <v>1833</v>
      </c>
      <c r="M769" s="72"/>
      <c r="N769" s="508"/>
      <c r="O769" s="336">
        <f>SUMIF(beklenen!F:F,C769,beklenen!J:J)</f>
        <v>0</v>
      </c>
      <c r="P769" s="336">
        <f>SUMIF(Sayfa1!I:I,C769,Sayfa1!J:J)</f>
        <v>0</v>
      </c>
      <c r="Q769" s="336">
        <f>SUMIF(Sayfa1!L:L,C769,Sayfa1!M:M)</f>
        <v>2</v>
      </c>
      <c r="R769" s="425"/>
      <c r="S769" s="425"/>
      <c r="T769" s="425"/>
      <c r="U769" s="239"/>
    </row>
    <row r="770" spans="1:21" ht="14.15" customHeight="1" x14ac:dyDescent="0.35">
      <c r="A770" s="57" t="s">
        <v>189</v>
      </c>
      <c r="B770" s="247" t="s">
        <v>798</v>
      </c>
      <c r="C770" s="245" t="s">
        <v>2894</v>
      </c>
      <c r="D770" s="59" t="s">
        <v>2254</v>
      </c>
      <c r="E770" s="245" t="s">
        <v>2888</v>
      </c>
      <c r="F770" s="321">
        <v>0</v>
      </c>
      <c r="G770" s="322">
        <v>0</v>
      </c>
      <c r="H770" s="323">
        <v>0</v>
      </c>
      <c r="I770" s="324">
        <v>0</v>
      </c>
      <c r="J770" s="41">
        <v>0</v>
      </c>
      <c r="K770" s="49">
        <v>0</v>
      </c>
      <c r="L770" s="123">
        <v>1959</v>
      </c>
      <c r="M770" s="72"/>
      <c r="N770" s="508">
        <f>J770-K770</f>
        <v>0</v>
      </c>
      <c r="O770" s="336">
        <f>SUMIF(beklenen!F:F,C770,beklenen!J:J)</f>
        <v>0</v>
      </c>
      <c r="P770" s="336">
        <f>SUMIF(Sayfa1!I:I,C770,Sayfa1!J:J)</f>
        <v>0</v>
      </c>
      <c r="Q770" s="336">
        <f>SUMIF(Sayfa1!L:L,C770,Sayfa1!M:M)</f>
        <v>0</v>
      </c>
      <c r="R770" s="425"/>
      <c r="S770" s="425"/>
      <c r="T770" s="425"/>
      <c r="U770" s="239"/>
    </row>
    <row r="771" spans="1:21" ht="14.15" customHeight="1" x14ac:dyDescent="0.35">
      <c r="A771" s="57" t="s">
        <v>189</v>
      </c>
      <c r="B771" s="247"/>
      <c r="C771" s="32">
        <v>276220</v>
      </c>
      <c r="D771" s="129" t="s">
        <v>190</v>
      </c>
      <c r="E771" s="37" t="s">
        <v>191</v>
      </c>
      <c r="F771" s="321">
        <v>0</v>
      </c>
      <c r="G771" s="322">
        <v>0</v>
      </c>
      <c r="H771" s="323">
        <v>0</v>
      </c>
      <c r="I771" s="324">
        <v>2</v>
      </c>
      <c r="J771" s="61">
        <v>2</v>
      </c>
      <c r="K771" s="34">
        <v>0</v>
      </c>
      <c r="L771" s="36">
        <v>2199</v>
      </c>
      <c r="M771" s="72"/>
      <c r="N771" s="508"/>
      <c r="O771" s="336">
        <f>SUMIF(beklenen!F:F,C771,beklenen!J:J)</f>
        <v>0</v>
      </c>
      <c r="P771" s="336">
        <f>SUMIF(Sayfa1!I:I,C771,Sayfa1!J:J)</f>
        <v>0</v>
      </c>
      <c r="Q771" s="336">
        <f>SUMIF(Sayfa1!L:L,C771,Sayfa1!M:M)</f>
        <v>4</v>
      </c>
      <c r="R771" s="425"/>
      <c r="S771" s="425"/>
      <c r="T771" s="425"/>
      <c r="U771" s="239"/>
    </row>
    <row r="772" spans="1:21" x14ac:dyDescent="0.35">
      <c r="A772" s="57" t="s">
        <v>189</v>
      </c>
      <c r="B772" s="247" t="s">
        <v>798</v>
      </c>
      <c r="C772" s="32" t="s">
        <v>2887</v>
      </c>
      <c r="D772" s="38" t="s">
        <v>190</v>
      </c>
      <c r="E772" s="37" t="s">
        <v>2888</v>
      </c>
      <c r="F772" s="321">
        <v>0</v>
      </c>
      <c r="G772" s="322">
        <v>0</v>
      </c>
      <c r="H772" s="323">
        <v>0</v>
      </c>
      <c r="I772" s="324">
        <v>0</v>
      </c>
      <c r="J772" s="61">
        <v>0</v>
      </c>
      <c r="K772" s="34">
        <v>0</v>
      </c>
      <c r="L772" s="153">
        <v>2519</v>
      </c>
      <c r="M772" s="72"/>
      <c r="N772" s="508"/>
      <c r="O772" s="336">
        <f>SUMIF(beklenen!F:F,C772,beklenen!J:J)</f>
        <v>0</v>
      </c>
      <c r="P772" s="336">
        <f>SUMIF(Sayfa1!I:I,C772,Sayfa1!J:J)</f>
        <v>0</v>
      </c>
      <c r="Q772" s="336">
        <f>SUMIF(Sayfa1!L:L,C772,Sayfa1!M:M)</f>
        <v>0</v>
      </c>
      <c r="R772" s="425"/>
      <c r="S772" s="425"/>
      <c r="T772" s="425"/>
      <c r="U772" s="239"/>
    </row>
    <row r="773" spans="1:21" x14ac:dyDescent="0.35">
      <c r="A773" s="57" t="s">
        <v>189</v>
      </c>
      <c r="B773" s="590"/>
      <c r="C773" s="245">
        <v>276230</v>
      </c>
      <c r="D773" s="97" t="s">
        <v>2242</v>
      </c>
      <c r="E773" s="245" t="s">
        <v>2243</v>
      </c>
      <c r="F773" s="321">
        <v>0</v>
      </c>
      <c r="G773" s="322">
        <v>0</v>
      </c>
      <c r="H773" s="323">
        <v>0</v>
      </c>
      <c r="I773" s="324">
        <v>2</v>
      </c>
      <c r="J773" s="41">
        <v>2</v>
      </c>
      <c r="K773" s="28">
        <v>0</v>
      </c>
      <c r="L773" s="42">
        <v>2419</v>
      </c>
      <c r="M773" s="72"/>
      <c r="N773" s="508"/>
      <c r="O773" s="336">
        <f>SUMIF(beklenen!F:F,C773,beklenen!J:J)</f>
        <v>0</v>
      </c>
      <c r="P773" s="336">
        <f>SUMIF(Sayfa1!I:I,C773,Sayfa1!J:J)</f>
        <v>0</v>
      </c>
      <c r="Q773" s="336">
        <f>SUMIF(Sayfa1!L:L,C773,Sayfa1!M:M)</f>
        <v>6</v>
      </c>
      <c r="R773" s="425"/>
      <c r="S773" s="425"/>
      <c r="T773" s="425"/>
      <c r="U773" s="239"/>
    </row>
    <row r="774" spans="1:21" x14ac:dyDescent="0.35">
      <c r="A774" s="57" t="s">
        <v>189</v>
      </c>
      <c r="B774" s="590" t="s">
        <v>798</v>
      </c>
      <c r="C774" s="50" t="s">
        <v>2895</v>
      </c>
      <c r="D774" s="59" t="s">
        <v>2242</v>
      </c>
      <c r="E774" s="245" t="s">
        <v>2888</v>
      </c>
      <c r="F774" s="321">
        <v>0</v>
      </c>
      <c r="G774" s="322">
        <v>0</v>
      </c>
      <c r="H774" s="323">
        <v>0</v>
      </c>
      <c r="I774" s="324">
        <v>4</v>
      </c>
      <c r="J774" s="41">
        <v>4</v>
      </c>
      <c r="K774" s="28">
        <v>0</v>
      </c>
      <c r="L774" s="42">
        <v>2750</v>
      </c>
      <c r="M774" s="72"/>
      <c r="N774" s="508"/>
      <c r="O774" s="336">
        <f>SUMIF(beklenen!F:F,C774,beklenen!J:J)</f>
        <v>0</v>
      </c>
      <c r="P774" s="336">
        <f>SUMIF(Sayfa1!I:I,C774,Sayfa1!J:J)</f>
        <v>0</v>
      </c>
      <c r="Q774" s="336">
        <f>SUMIF(Sayfa1!L:L,C774,Sayfa1!M:M)</f>
        <v>0</v>
      </c>
      <c r="R774" s="425"/>
      <c r="S774" s="425"/>
      <c r="T774" s="425"/>
      <c r="U774" s="239"/>
    </row>
    <row r="775" spans="1:21" x14ac:dyDescent="0.35">
      <c r="A775" s="57" t="s">
        <v>189</v>
      </c>
      <c r="B775" s="590"/>
      <c r="C775" s="584">
        <v>276250</v>
      </c>
      <c r="D775" s="129" t="s">
        <v>2337</v>
      </c>
      <c r="E775" s="584" t="s">
        <v>2338</v>
      </c>
      <c r="F775" s="321">
        <v>0</v>
      </c>
      <c r="G775" s="322">
        <v>0</v>
      </c>
      <c r="H775" s="323">
        <v>0</v>
      </c>
      <c r="I775" s="324">
        <v>2</v>
      </c>
      <c r="J775" s="61">
        <v>2</v>
      </c>
      <c r="K775" s="34">
        <v>0</v>
      </c>
      <c r="L775" s="36">
        <v>2800</v>
      </c>
      <c r="M775" s="72"/>
      <c r="N775" s="508">
        <f>J775-K775</f>
        <v>2</v>
      </c>
      <c r="O775" s="336">
        <f>SUMIF(beklenen!F:F,C775,beklenen!J:J)</f>
        <v>0</v>
      </c>
      <c r="P775" s="336">
        <f>SUMIF(Sayfa1!I:I,C775,Sayfa1!J:J)</f>
        <v>0</v>
      </c>
      <c r="Q775" s="336">
        <f>SUMIF(Sayfa1!L:L,C775,Sayfa1!M:M)</f>
        <v>2</v>
      </c>
      <c r="R775" s="425"/>
      <c r="S775" s="425"/>
      <c r="T775" s="425"/>
      <c r="U775" s="239"/>
    </row>
    <row r="776" spans="1:21" x14ac:dyDescent="0.35">
      <c r="A776" s="57" t="s">
        <v>189</v>
      </c>
      <c r="B776" s="247"/>
      <c r="C776" s="519">
        <v>276320</v>
      </c>
      <c r="D776" s="166" t="s">
        <v>2930</v>
      </c>
      <c r="E776" s="245" t="s">
        <v>2931</v>
      </c>
      <c r="F776" s="321">
        <v>0</v>
      </c>
      <c r="G776" s="322">
        <v>0</v>
      </c>
      <c r="H776" s="323">
        <v>0</v>
      </c>
      <c r="I776" s="324">
        <v>2</v>
      </c>
      <c r="J776" s="41">
        <v>2</v>
      </c>
      <c r="K776" s="28">
        <v>0</v>
      </c>
      <c r="L776" s="42">
        <v>2565</v>
      </c>
      <c r="M776" s="72"/>
      <c r="N776" s="508"/>
      <c r="O776" s="336">
        <f>SUMIF(beklenen!F:F,C776,beklenen!J:J)</f>
        <v>0</v>
      </c>
      <c r="P776" s="336">
        <f>SUMIF(Sayfa1!I:I,C776,Sayfa1!J:J)</f>
        <v>0</v>
      </c>
      <c r="Q776" s="336">
        <f>SUMIF(Sayfa1!L:L,C776,Sayfa1!M:M)</f>
        <v>0</v>
      </c>
      <c r="R776" s="425"/>
      <c r="S776" s="425"/>
      <c r="T776" s="425"/>
      <c r="U776" s="239"/>
    </row>
    <row r="777" spans="1:21" x14ac:dyDescent="0.35">
      <c r="A777" s="57" t="s">
        <v>189</v>
      </c>
      <c r="B777" s="247"/>
      <c r="C777" s="37">
        <v>276330</v>
      </c>
      <c r="D777" s="167" t="s">
        <v>2833</v>
      </c>
      <c r="E777" s="37" t="s">
        <v>2834</v>
      </c>
      <c r="F777" s="321">
        <v>2</v>
      </c>
      <c r="G777" s="322">
        <v>0</v>
      </c>
      <c r="H777" s="323">
        <v>0</v>
      </c>
      <c r="I777" s="324">
        <v>2</v>
      </c>
      <c r="J777" s="61">
        <v>4</v>
      </c>
      <c r="K777" s="34">
        <v>0</v>
      </c>
      <c r="L777" s="36">
        <v>2783</v>
      </c>
      <c r="M777" s="72"/>
      <c r="N777" s="508"/>
      <c r="O777" s="336">
        <f>SUMIF(beklenen!F:F,C777,beklenen!J:J)</f>
        <v>0</v>
      </c>
      <c r="P777" s="336">
        <f>SUMIF(Sayfa1!I:I,C777,Sayfa1!J:J)</f>
        <v>0</v>
      </c>
      <c r="Q777" s="336">
        <f>SUMIF(Sayfa1!L:L,C777,Sayfa1!M:M)</f>
        <v>0</v>
      </c>
      <c r="R777" s="425"/>
      <c r="S777" s="425"/>
      <c r="T777" s="425"/>
      <c r="U777" s="239"/>
    </row>
    <row r="778" spans="1:21" x14ac:dyDescent="0.35">
      <c r="A778" s="57" t="s">
        <v>189</v>
      </c>
      <c r="B778" s="247"/>
      <c r="C778" s="245">
        <v>276350</v>
      </c>
      <c r="D778" s="39" t="s">
        <v>2928</v>
      </c>
      <c r="E778" s="245" t="s">
        <v>2929</v>
      </c>
      <c r="F778" s="321">
        <v>0</v>
      </c>
      <c r="G778" s="322">
        <v>0</v>
      </c>
      <c r="H778" s="323">
        <v>0</v>
      </c>
      <c r="I778" s="324">
        <v>0</v>
      </c>
      <c r="J778" s="41">
        <v>0</v>
      </c>
      <c r="K778" s="28">
        <v>0</v>
      </c>
      <c r="L778" s="42">
        <v>3078</v>
      </c>
      <c r="M778" s="72"/>
      <c r="N778" s="508"/>
      <c r="O778" s="336">
        <f>SUMIF(beklenen!F:F,C778,beklenen!J:J)</f>
        <v>2</v>
      </c>
      <c r="P778" s="336">
        <f>SUMIF(Sayfa1!I:I,C778,Sayfa1!J:J)</f>
        <v>0</v>
      </c>
      <c r="Q778" s="336">
        <f>SUMIF(Sayfa1!L:L,C778,Sayfa1!M:M)</f>
        <v>4</v>
      </c>
      <c r="R778" s="425"/>
      <c r="S778" s="425"/>
      <c r="T778" s="425"/>
      <c r="U778" s="239"/>
    </row>
    <row r="779" spans="1:21" x14ac:dyDescent="0.35">
      <c r="A779" s="57" t="s">
        <v>189</v>
      </c>
      <c r="B779" s="247"/>
      <c r="C779" s="281">
        <v>276450</v>
      </c>
      <c r="D779" s="290" t="s">
        <v>3561</v>
      </c>
      <c r="E779" s="281" t="s">
        <v>3562</v>
      </c>
      <c r="F779" s="321">
        <v>0</v>
      </c>
      <c r="G779" s="322">
        <v>0</v>
      </c>
      <c r="H779" s="323">
        <v>0</v>
      </c>
      <c r="I779" s="324">
        <v>2</v>
      </c>
      <c r="J779" s="282">
        <v>2</v>
      </c>
      <c r="K779" s="465">
        <v>0</v>
      </c>
      <c r="L779" s="284">
        <v>3152</v>
      </c>
      <c r="M779" s="72"/>
      <c r="N779" s="508"/>
      <c r="O779" s="336">
        <f>SUMIF(beklenen!F:F,C779,beklenen!J:J)</f>
        <v>0</v>
      </c>
      <c r="P779" s="336">
        <f>SUMIF(Sayfa1!I:I,C779,Sayfa1!J:J)</f>
        <v>0</v>
      </c>
      <c r="Q779" s="336">
        <f>SUMIF(Sayfa1!L:L,C779,Sayfa1!M:M)</f>
        <v>0</v>
      </c>
      <c r="R779" s="425"/>
      <c r="S779" s="425"/>
      <c r="T779" s="425"/>
      <c r="U779" s="239"/>
    </row>
    <row r="780" spans="1:21" x14ac:dyDescent="0.35">
      <c r="A780" s="57" t="s">
        <v>189</v>
      </c>
      <c r="B780" s="247"/>
      <c r="C780" s="37">
        <v>276460</v>
      </c>
      <c r="D780" s="32" t="s">
        <v>2947</v>
      </c>
      <c r="E780" s="37" t="s">
        <v>2948</v>
      </c>
      <c r="F780" s="321">
        <v>0</v>
      </c>
      <c r="G780" s="322">
        <v>0</v>
      </c>
      <c r="H780" s="323">
        <v>0</v>
      </c>
      <c r="I780" s="324">
        <v>2</v>
      </c>
      <c r="J780" s="61">
        <v>2</v>
      </c>
      <c r="K780" s="34">
        <v>0</v>
      </c>
      <c r="L780" s="36">
        <v>3882</v>
      </c>
      <c r="M780" s="72"/>
      <c r="N780" s="508"/>
      <c r="O780" s="336">
        <f>SUMIF(beklenen!F:F,C780,beklenen!J:J)</f>
        <v>0</v>
      </c>
      <c r="P780" s="336">
        <f>SUMIF(Sayfa1!I:I,C780,Sayfa1!J:J)</f>
        <v>0</v>
      </c>
      <c r="Q780" s="336">
        <f>SUMIF(Sayfa1!L:L,C780,Sayfa1!M:M)</f>
        <v>0</v>
      </c>
      <c r="R780" s="425"/>
      <c r="S780" s="425"/>
      <c r="T780" s="425"/>
      <c r="U780" s="239"/>
    </row>
    <row r="781" spans="1:21" x14ac:dyDescent="0.35">
      <c r="A781" s="57" t="s">
        <v>189</v>
      </c>
      <c r="B781" s="247"/>
      <c r="C781" s="519">
        <v>276470</v>
      </c>
      <c r="D781" s="39" t="s">
        <v>2949</v>
      </c>
      <c r="E781" s="245" t="s">
        <v>2950</v>
      </c>
      <c r="F781" s="321">
        <v>0</v>
      </c>
      <c r="G781" s="322">
        <v>0</v>
      </c>
      <c r="H781" s="323">
        <v>0</v>
      </c>
      <c r="I781" s="324">
        <v>2</v>
      </c>
      <c r="J781" s="41">
        <v>2</v>
      </c>
      <c r="K781" s="28">
        <v>0</v>
      </c>
      <c r="L781" s="42">
        <v>4543</v>
      </c>
      <c r="M781" s="72"/>
      <c r="N781" s="508"/>
      <c r="O781" s="336">
        <f>SUMIF(beklenen!F:F,C781,beklenen!J:J)</f>
        <v>0</v>
      </c>
      <c r="P781" s="336">
        <f>SUMIF(Sayfa1!I:I,C781,Sayfa1!J:J)</f>
        <v>0</v>
      </c>
      <c r="Q781" s="336">
        <f>SUMIF(Sayfa1!L:L,C781,Sayfa1!M:M)</f>
        <v>0</v>
      </c>
      <c r="R781" s="425"/>
      <c r="S781" s="425"/>
      <c r="T781" s="425"/>
      <c r="U781" s="239"/>
    </row>
    <row r="782" spans="1:21" x14ac:dyDescent="0.35">
      <c r="A782" s="57" t="s">
        <v>189</v>
      </c>
      <c r="B782" s="247" t="s">
        <v>798</v>
      </c>
      <c r="C782" s="37" t="s">
        <v>2896</v>
      </c>
      <c r="D782" s="32" t="s">
        <v>2897</v>
      </c>
      <c r="E782" s="37" t="s">
        <v>2888</v>
      </c>
      <c r="F782" s="321">
        <v>0</v>
      </c>
      <c r="G782" s="322">
        <v>0</v>
      </c>
      <c r="H782" s="323">
        <v>0</v>
      </c>
      <c r="I782" s="324">
        <v>0</v>
      </c>
      <c r="J782" s="61">
        <v>0</v>
      </c>
      <c r="K782" s="34">
        <v>0</v>
      </c>
      <c r="L782" s="153">
        <v>1966</v>
      </c>
      <c r="M782" s="72"/>
      <c r="N782" s="508">
        <f>J782-K782</f>
        <v>0</v>
      </c>
      <c r="O782" s="336">
        <f>SUMIF(beklenen!F:F,C782,beklenen!J:J)</f>
        <v>0</v>
      </c>
      <c r="P782" s="336">
        <f>SUMIF(Sayfa1!I:I,C782,Sayfa1!J:J)</f>
        <v>0</v>
      </c>
      <c r="Q782" s="336">
        <f>SUMIF(Sayfa1!L:L,C782,Sayfa1!M:M)</f>
        <v>0</v>
      </c>
      <c r="R782" s="425"/>
      <c r="S782" s="425"/>
      <c r="T782" s="425"/>
      <c r="U782" s="239"/>
    </row>
    <row r="783" spans="1:21" x14ac:dyDescent="0.35">
      <c r="A783" s="57" t="s">
        <v>189</v>
      </c>
      <c r="B783" s="247"/>
      <c r="C783" s="245">
        <v>276560</v>
      </c>
      <c r="D783" s="97" t="s">
        <v>2244</v>
      </c>
      <c r="E783" s="245" t="s">
        <v>2245</v>
      </c>
      <c r="F783" s="321">
        <v>0</v>
      </c>
      <c r="G783" s="322">
        <v>0</v>
      </c>
      <c r="H783" s="323">
        <v>0</v>
      </c>
      <c r="I783" s="324">
        <v>4</v>
      </c>
      <c r="J783" s="41">
        <v>4</v>
      </c>
      <c r="K783" s="49">
        <v>0</v>
      </c>
      <c r="L783" s="42">
        <v>4219</v>
      </c>
      <c r="M783" s="72"/>
      <c r="N783" s="508"/>
      <c r="O783" s="336">
        <f>SUMIF(beklenen!F:F,C783,beklenen!J:J)</f>
        <v>0</v>
      </c>
      <c r="P783" s="336">
        <f>SUMIF(Sayfa1!I:I,C783,Sayfa1!J:J)</f>
        <v>0</v>
      </c>
      <c r="Q783" s="336">
        <f>SUMIF(Sayfa1!L:L,C783,Sayfa1!M:M)</f>
        <v>11</v>
      </c>
      <c r="R783" s="425"/>
      <c r="S783" s="425"/>
      <c r="T783" s="425"/>
      <c r="U783" s="239"/>
    </row>
    <row r="784" spans="1:21" x14ac:dyDescent="0.35">
      <c r="A784" s="57" t="s">
        <v>189</v>
      </c>
      <c r="B784" s="247" t="s">
        <v>798</v>
      </c>
      <c r="C784" s="245" t="s">
        <v>2898</v>
      </c>
      <c r="D784" s="59" t="s">
        <v>2244</v>
      </c>
      <c r="E784" s="245" t="s">
        <v>2888</v>
      </c>
      <c r="F784" s="321">
        <v>0</v>
      </c>
      <c r="G784" s="322">
        <v>0</v>
      </c>
      <c r="H784" s="323">
        <v>0</v>
      </c>
      <c r="I784" s="324">
        <v>4</v>
      </c>
      <c r="J784" s="483">
        <v>4</v>
      </c>
      <c r="K784" s="288">
        <v>0</v>
      </c>
      <c r="L784" s="123">
        <v>4645</v>
      </c>
      <c r="M784" s="72"/>
      <c r="N784" s="508">
        <f>J784-K784</f>
        <v>4</v>
      </c>
      <c r="O784" s="336">
        <f>SUMIF(beklenen!F:F,C784,beklenen!J:J)</f>
        <v>0</v>
      </c>
      <c r="P784" s="336">
        <f>SUMIF(Sayfa1!I:I,C784,Sayfa1!J:J)</f>
        <v>0</v>
      </c>
      <c r="Q784" s="336">
        <f>SUMIF(Sayfa1!L:L,C784,Sayfa1!M:M)</f>
        <v>0</v>
      </c>
      <c r="R784" s="425"/>
      <c r="S784" s="425"/>
      <c r="T784" s="425"/>
      <c r="U784" s="239"/>
    </row>
    <row r="785" spans="1:21" x14ac:dyDescent="0.35">
      <c r="A785" s="57" t="s">
        <v>189</v>
      </c>
      <c r="B785" s="247"/>
      <c r="C785" s="146">
        <v>276750</v>
      </c>
      <c r="D785" s="45" t="s">
        <v>2951</v>
      </c>
      <c r="E785" s="37" t="s">
        <v>2952</v>
      </c>
      <c r="F785" s="321">
        <v>0</v>
      </c>
      <c r="G785" s="322">
        <v>0</v>
      </c>
      <c r="H785" s="323">
        <v>0</v>
      </c>
      <c r="I785" s="324">
        <v>2</v>
      </c>
      <c r="J785" s="196">
        <v>2</v>
      </c>
      <c r="K785" s="497">
        <v>0</v>
      </c>
      <c r="L785" s="496">
        <v>4543</v>
      </c>
      <c r="M785" s="72"/>
      <c r="N785" s="508"/>
      <c r="O785" s="336">
        <f>SUMIF(beklenen!F:F,C785,beklenen!J:J)</f>
        <v>0</v>
      </c>
      <c r="P785" s="336">
        <f>SUMIF(Sayfa1!I:I,C785,Sayfa1!J:J)</f>
        <v>0</v>
      </c>
      <c r="Q785" s="336">
        <f>SUMIF(Sayfa1!L:L,C785,Sayfa1!M:M)</f>
        <v>2</v>
      </c>
      <c r="R785" s="425"/>
      <c r="S785" s="425"/>
      <c r="T785" s="425"/>
      <c r="U785" s="239"/>
    </row>
    <row r="786" spans="1:21" x14ac:dyDescent="0.35">
      <c r="A786" s="57" t="s">
        <v>189</v>
      </c>
      <c r="B786" s="247"/>
      <c r="C786" s="256">
        <v>276760</v>
      </c>
      <c r="D786" s="43" t="s">
        <v>2246</v>
      </c>
      <c r="E786" s="256" t="s">
        <v>2247</v>
      </c>
      <c r="F786" s="321">
        <v>0</v>
      </c>
      <c r="G786" s="322">
        <v>0</v>
      </c>
      <c r="H786" s="323">
        <v>0</v>
      </c>
      <c r="I786" s="324">
        <v>1</v>
      </c>
      <c r="J786" s="41">
        <v>1</v>
      </c>
      <c r="K786" s="498">
        <v>0</v>
      </c>
      <c r="L786" s="30">
        <v>4762</v>
      </c>
      <c r="M786" s="72"/>
      <c r="N786" s="508"/>
      <c r="O786" s="336">
        <f>SUMIF(beklenen!F:F,C786,beklenen!J:J)</f>
        <v>1</v>
      </c>
      <c r="P786" s="336">
        <f>SUMIF(Sayfa1!I:I,C786,Sayfa1!J:J)</f>
        <v>0</v>
      </c>
      <c r="Q786" s="336">
        <f>SUMIF(Sayfa1!L:L,C786,Sayfa1!M:M)</f>
        <v>2</v>
      </c>
      <c r="R786" s="425"/>
      <c r="S786" s="425"/>
      <c r="T786" s="425"/>
      <c r="U786" s="239"/>
    </row>
    <row r="787" spans="1:21" x14ac:dyDescent="0.35">
      <c r="A787" s="57" t="s">
        <v>189</v>
      </c>
      <c r="B787" s="495" t="s">
        <v>798</v>
      </c>
      <c r="C787" s="519" t="s">
        <v>2899</v>
      </c>
      <c r="D787" s="246" t="s">
        <v>2246</v>
      </c>
      <c r="E787" s="117" t="s">
        <v>2888</v>
      </c>
      <c r="F787" s="321">
        <v>0</v>
      </c>
      <c r="G787" s="322">
        <v>0</v>
      </c>
      <c r="H787" s="323">
        <v>0</v>
      </c>
      <c r="I787" s="324">
        <v>2</v>
      </c>
      <c r="J787" s="514">
        <v>2</v>
      </c>
      <c r="K787" s="527">
        <v>0</v>
      </c>
      <c r="L787" s="123">
        <v>5152</v>
      </c>
      <c r="M787" s="72"/>
      <c r="N787" s="508">
        <f>J787-K787</f>
        <v>2</v>
      </c>
      <c r="O787" s="336">
        <f>SUMIF(beklenen!F:F,C787,beklenen!J:J)</f>
        <v>0</v>
      </c>
      <c r="P787" s="336">
        <f>SUMIF(Sayfa1!I:I,C787,Sayfa1!J:J)</f>
        <v>0</v>
      </c>
      <c r="Q787" s="336">
        <f>SUMIF(Sayfa1!L:L,C787,Sayfa1!M:M)</f>
        <v>0</v>
      </c>
      <c r="R787" s="425"/>
      <c r="S787" s="425"/>
      <c r="T787" s="425"/>
      <c r="U787" s="239"/>
    </row>
    <row r="788" spans="1:21" x14ac:dyDescent="0.35">
      <c r="A788" s="57" t="s">
        <v>189</v>
      </c>
      <c r="B788" s="247"/>
      <c r="C788" s="146">
        <v>276770</v>
      </c>
      <c r="D788" s="45" t="s">
        <v>2953</v>
      </c>
      <c r="E788" s="37" t="s">
        <v>2954</v>
      </c>
      <c r="F788" s="321">
        <v>0</v>
      </c>
      <c r="G788" s="322">
        <v>0</v>
      </c>
      <c r="H788" s="323">
        <v>0</v>
      </c>
      <c r="I788" s="324">
        <v>0</v>
      </c>
      <c r="J788" s="196">
        <v>0</v>
      </c>
      <c r="K788" s="497">
        <v>0</v>
      </c>
      <c r="L788" s="36">
        <v>5596</v>
      </c>
      <c r="M788" s="72"/>
      <c r="N788" s="508"/>
      <c r="O788" s="336">
        <f>SUMIF(beklenen!F:F,C788,beklenen!J:J)</f>
        <v>2</v>
      </c>
      <c r="P788" s="336">
        <f>SUMIF(Sayfa1!I:I,C788,Sayfa1!J:J)</f>
        <v>0</v>
      </c>
      <c r="Q788" s="336">
        <f>SUMIF(Sayfa1!L:L,C788,Sayfa1!M:M)</f>
        <v>2</v>
      </c>
      <c r="R788" s="425"/>
      <c r="S788" s="425"/>
      <c r="T788" s="425"/>
      <c r="U788" s="239"/>
    </row>
    <row r="789" spans="1:21" x14ac:dyDescent="0.35">
      <c r="A789" s="57" t="s">
        <v>189</v>
      </c>
      <c r="B789" s="247" t="s">
        <v>798</v>
      </c>
      <c r="C789" s="50" t="s">
        <v>2900</v>
      </c>
      <c r="D789" s="39" t="s">
        <v>2901</v>
      </c>
      <c r="E789" s="245" t="s">
        <v>2888</v>
      </c>
      <c r="F789" s="321">
        <v>0</v>
      </c>
      <c r="G789" s="322">
        <v>0</v>
      </c>
      <c r="H789" s="323">
        <v>0</v>
      </c>
      <c r="I789" s="324">
        <v>0</v>
      </c>
      <c r="J789" s="29">
        <v>0</v>
      </c>
      <c r="K789" s="485">
        <v>0</v>
      </c>
      <c r="L789" s="123">
        <v>3064</v>
      </c>
      <c r="M789" s="72"/>
      <c r="N789" s="508"/>
      <c r="O789" s="336">
        <f>SUMIF(beklenen!F:F,C789,beklenen!J:J)</f>
        <v>0</v>
      </c>
      <c r="P789" s="336">
        <f>SUMIF(Sayfa1!I:I,C789,Sayfa1!J:J)</f>
        <v>0</v>
      </c>
      <c r="Q789" s="336">
        <f>SUMIF(Sayfa1!L:L,C789,Sayfa1!M:M)</f>
        <v>0</v>
      </c>
      <c r="R789" s="425"/>
      <c r="S789" s="425"/>
      <c r="T789" s="425"/>
      <c r="U789" s="239"/>
    </row>
    <row r="790" spans="1:21" x14ac:dyDescent="0.35">
      <c r="A790" s="57" t="s">
        <v>189</v>
      </c>
      <c r="B790" s="247"/>
      <c r="C790" s="37">
        <v>270201</v>
      </c>
      <c r="D790" s="129" t="s">
        <v>192</v>
      </c>
      <c r="E790" s="48" t="s">
        <v>732</v>
      </c>
      <c r="F790" s="321">
        <v>0</v>
      </c>
      <c r="G790" s="322">
        <v>0</v>
      </c>
      <c r="H790" s="323">
        <v>0</v>
      </c>
      <c r="I790" s="324">
        <v>4</v>
      </c>
      <c r="J790" s="61">
        <v>4</v>
      </c>
      <c r="K790" s="72">
        <v>0</v>
      </c>
      <c r="L790" s="36">
        <v>1380</v>
      </c>
      <c r="M790" s="72"/>
      <c r="N790" s="508"/>
      <c r="O790" s="336">
        <f>SUMIF(beklenen!F:F,C790,beklenen!J:J)</f>
        <v>0</v>
      </c>
      <c r="P790" s="336">
        <f>SUMIF(Sayfa1!I:I,C790,Sayfa1!J:J)</f>
        <v>3</v>
      </c>
      <c r="Q790" s="336">
        <f>SUMIF(Sayfa1!L:L,C790,Sayfa1!M:M)</f>
        <v>7</v>
      </c>
      <c r="R790" s="425"/>
      <c r="S790" s="425"/>
      <c r="T790" s="425"/>
      <c r="U790" s="239"/>
    </row>
    <row r="791" spans="1:21" x14ac:dyDescent="0.35">
      <c r="A791" s="57" t="s">
        <v>189</v>
      </c>
      <c r="B791" s="247"/>
      <c r="C791" s="37">
        <v>270209</v>
      </c>
      <c r="D791" s="553" t="s">
        <v>192</v>
      </c>
      <c r="E791" s="37" t="s">
        <v>732</v>
      </c>
      <c r="F791" s="321">
        <v>4</v>
      </c>
      <c r="G791" s="322">
        <v>0</v>
      </c>
      <c r="H791" s="323">
        <v>2</v>
      </c>
      <c r="I791" s="324">
        <v>0</v>
      </c>
      <c r="J791" s="61">
        <v>6</v>
      </c>
      <c r="K791" s="72">
        <v>0</v>
      </c>
      <c r="L791" s="36">
        <v>1380</v>
      </c>
      <c r="M791" s="72"/>
      <c r="N791" s="508"/>
      <c r="O791" s="336">
        <f>SUMIF(beklenen!F:F,C791,beklenen!J:J)</f>
        <v>0</v>
      </c>
      <c r="P791" s="336">
        <f>SUMIF(Sayfa1!I:I,C791,Sayfa1!J:J)</f>
        <v>0</v>
      </c>
      <c r="Q791" s="336">
        <f>SUMIF(Sayfa1!L:L,C791,Sayfa1!M:M)</f>
        <v>0</v>
      </c>
      <c r="R791" s="425"/>
      <c r="S791" s="425"/>
      <c r="T791" s="425"/>
      <c r="U791" s="239"/>
    </row>
    <row r="792" spans="1:21" x14ac:dyDescent="0.35">
      <c r="A792" s="57" t="s">
        <v>189</v>
      </c>
      <c r="B792" s="247"/>
      <c r="C792" s="39">
        <v>270219</v>
      </c>
      <c r="D792" s="43" t="s">
        <v>193</v>
      </c>
      <c r="E792" s="245" t="s">
        <v>732</v>
      </c>
      <c r="F792" s="321">
        <v>2</v>
      </c>
      <c r="G792" s="322">
        <v>0</v>
      </c>
      <c r="H792" s="323">
        <v>2</v>
      </c>
      <c r="I792" s="324">
        <v>4</v>
      </c>
      <c r="J792" s="41">
        <v>8</v>
      </c>
      <c r="K792" s="28">
        <v>0</v>
      </c>
      <c r="L792" s="42">
        <v>1262</v>
      </c>
      <c r="M792" s="72"/>
      <c r="N792" s="508"/>
      <c r="O792" s="336">
        <f>SUMIF(beklenen!F:F,C792,beklenen!J:J)</f>
        <v>0</v>
      </c>
      <c r="P792" s="336">
        <f>SUMIF(Sayfa1!I:I,C792,Sayfa1!J:J)</f>
        <v>0</v>
      </c>
      <c r="Q792" s="336">
        <f>SUMIF(Sayfa1!L:L,C792,Sayfa1!M:M)</f>
        <v>0</v>
      </c>
      <c r="R792" s="425"/>
      <c r="S792" s="425"/>
      <c r="T792" s="425"/>
      <c r="U792" s="239"/>
    </row>
    <row r="793" spans="1:21" x14ac:dyDescent="0.35">
      <c r="A793" s="57" t="s">
        <v>189</v>
      </c>
      <c r="B793" s="247" t="s">
        <v>798</v>
      </c>
      <c r="C793" s="39" t="s">
        <v>2882</v>
      </c>
      <c r="D793" s="59" t="s">
        <v>193</v>
      </c>
      <c r="E793" s="245" t="s">
        <v>2870</v>
      </c>
      <c r="F793" s="321">
        <v>0</v>
      </c>
      <c r="G793" s="322">
        <v>0</v>
      </c>
      <c r="H793" s="323">
        <v>0</v>
      </c>
      <c r="I793" s="324">
        <v>2</v>
      </c>
      <c r="J793" s="41">
        <v>2</v>
      </c>
      <c r="K793" s="28">
        <v>0</v>
      </c>
      <c r="L793" s="123">
        <v>1345</v>
      </c>
      <c r="M793" s="72"/>
      <c r="N793" s="508">
        <f>J793-K793</f>
        <v>2</v>
      </c>
      <c r="O793" s="336">
        <f>SUMIF(beklenen!F:F,C793,beklenen!J:J)</f>
        <v>0</v>
      </c>
      <c r="P793" s="336">
        <f>SUMIF(Sayfa1!I:I,C793,Sayfa1!J:J)</f>
        <v>0</v>
      </c>
      <c r="Q793" s="336">
        <f>SUMIF(Sayfa1!L:L,C793,Sayfa1!M:M)</f>
        <v>0</v>
      </c>
      <c r="R793" s="425"/>
      <c r="S793" s="425"/>
      <c r="T793" s="425"/>
      <c r="U793" s="239"/>
    </row>
    <row r="794" spans="1:21" x14ac:dyDescent="0.35">
      <c r="A794" s="57" t="s">
        <v>189</v>
      </c>
      <c r="B794" s="247"/>
      <c r="C794" s="108">
        <v>270229</v>
      </c>
      <c r="D794" s="104" t="s">
        <v>195</v>
      </c>
      <c r="E794" s="37" t="s">
        <v>2370</v>
      </c>
      <c r="F794" s="321">
        <v>2</v>
      </c>
      <c r="G794" s="322">
        <v>0</v>
      </c>
      <c r="H794" s="323">
        <v>2</v>
      </c>
      <c r="I794" s="324">
        <v>2</v>
      </c>
      <c r="J794" s="61">
        <v>6</v>
      </c>
      <c r="K794" s="72">
        <v>0</v>
      </c>
      <c r="L794" s="36">
        <v>1407</v>
      </c>
      <c r="M794" s="72"/>
      <c r="N794" s="508"/>
      <c r="O794" s="336">
        <f>SUMIF(beklenen!F:F,C794,beklenen!J:J)</f>
        <v>0</v>
      </c>
      <c r="P794" s="336">
        <f>SUMIF(Sayfa1!I:I,C794,Sayfa1!J:J)</f>
        <v>0</v>
      </c>
      <c r="Q794" s="336">
        <f>SUMIF(Sayfa1!L:L,C794,Sayfa1!M:M)</f>
        <v>0</v>
      </c>
      <c r="R794" s="425"/>
      <c r="S794" s="425"/>
      <c r="T794" s="425"/>
      <c r="U794" s="239"/>
    </row>
    <row r="795" spans="1:21" x14ac:dyDescent="0.35">
      <c r="A795" s="57" t="s">
        <v>189</v>
      </c>
      <c r="B795" s="247" t="s">
        <v>798</v>
      </c>
      <c r="C795" s="32" t="s">
        <v>2869</v>
      </c>
      <c r="D795" s="38" t="s">
        <v>195</v>
      </c>
      <c r="E795" s="37" t="s">
        <v>2870</v>
      </c>
      <c r="F795" s="321">
        <v>0</v>
      </c>
      <c r="G795" s="322">
        <v>0</v>
      </c>
      <c r="H795" s="323">
        <v>0</v>
      </c>
      <c r="I795" s="324">
        <v>0</v>
      </c>
      <c r="J795" s="61">
        <v>0</v>
      </c>
      <c r="K795" s="72">
        <v>0</v>
      </c>
      <c r="L795" s="153">
        <v>1446</v>
      </c>
      <c r="M795" s="72"/>
      <c r="N795" s="508"/>
      <c r="O795" s="336">
        <f>SUMIF(beklenen!F:F,C795,beklenen!J:J)</f>
        <v>0</v>
      </c>
      <c r="P795" s="336">
        <f>SUMIF(Sayfa1!I:I,C795,Sayfa1!J:J)</f>
        <v>0</v>
      </c>
      <c r="Q795" s="336">
        <f>SUMIF(Sayfa1!L:L,C795,Sayfa1!M:M)</f>
        <v>0</v>
      </c>
      <c r="R795" s="425"/>
      <c r="S795" s="425"/>
      <c r="T795" s="425"/>
      <c r="U795" s="239"/>
    </row>
    <row r="796" spans="1:21" x14ac:dyDescent="0.35">
      <c r="A796" s="57" t="s">
        <v>189</v>
      </c>
      <c r="B796" s="247"/>
      <c r="C796" s="245">
        <v>270230</v>
      </c>
      <c r="D796" s="246" t="s">
        <v>197</v>
      </c>
      <c r="E796" s="48" t="s">
        <v>1359</v>
      </c>
      <c r="F796" s="321">
        <v>0</v>
      </c>
      <c r="G796" s="322">
        <v>0</v>
      </c>
      <c r="H796" s="323">
        <v>0</v>
      </c>
      <c r="I796" s="324">
        <v>2</v>
      </c>
      <c r="J796" s="41">
        <v>2</v>
      </c>
      <c r="K796" s="28">
        <v>0</v>
      </c>
      <c r="L796" s="42">
        <v>1540</v>
      </c>
      <c r="M796" s="72"/>
      <c r="N796" s="508">
        <f>J796-K796</f>
        <v>2</v>
      </c>
      <c r="O796" s="336">
        <f>SUMIF(beklenen!F:F,C796,beklenen!J:J)</f>
        <v>0</v>
      </c>
      <c r="P796" s="336">
        <f>SUMIF(Sayfa1!I:I,C796,Sayfa1!J:J)</f>
        <v>0</v>
      </c>
      <c r="Q796" s="336">
        <f>SUMIF(Sayfa1!L:L,C796,Sayfa1!M:M)</f>
        <v>12</v>
      </c>
      <c r="R796" s="425"/>
      <c r="S796" s="425"/>
      <c r="T796" s="425"/>
      <c r="U796" s="239"/>
    </row>
    <row r="797" spans="1:21" x14ac:dyDescent="0.35">
      <c r="A797" s="57" t="s">
        <v>189</v>
      </c>
      <c r="B797" s="247"/>
      <c r="C797" s="245">
        <v>270238</v>
      </c>
      <c r="D797" s="43" t="s">
        <v>197</v>
      </c>
      <c r="E797" s="245" t="s">
        <v>1359</v>
      </c>
      <c r="F797" s="321">
        <v>2</v>
      </c>
      <c r="G797" s="322">
        <v>0</v>
      </c>
      <c r="H797" s="323">
        <v>0</v>
      </c>
      <c r="I797" s="324">
        <v>0</v>
      </c>
      <c r="J797" s="41">
        <v>2</v>
      </c>
      <c r="K797" s="28">
        <v>0</v>
      </c>
      <c r="L797" s="42">
        <v>1540</v>
      </c>
      <c r="M797" s="72"/>
      <c r="N797" s="508"/>
      <c r="O797" s="336">
        <f>SUMIF(beklenen!F:F,C797,beklenen!J:J)</f>
        <v>0</v>
      </c>
      <c r="P797" s="336">
        <f>SUMIF(Sayfa1!I:I,C797,Sayfa1!J:J)</f>
        <v>0</v>
      </c>
      <c r="Q797" s="336">
        <f>SUMIF(Sayfa1!L:L,C797,Sayfa1!M:M)</f>
        <v>0</v>
      </c>
      <c r="R797" s="425"/>
      <c r="S797" s="425"/>
      <c r="T797" s="425"/>
      <c r="U797" s="239"/>
    </row>
    <row r="798" spans="1:21" x14ac:dyDescent="0.35">
      <c r="A798" s="57" t="s">
        <v>189</v>
      </c>
      <c r="B798" s="247"/>
      <c r="C798" s="245">
        <v>270239</v>
      </c>
      <c r="D798" s="246" t="s">
        <v>197</v>
      </c>
      <c r="E798" s="245" t="s">
        <v>732</v>
      </c>
      <c r="F798" s="321">
        <v>0</v>
      </c>
      <c r="G798" s="322">
        <v>0</v>
      </c>
      <c r="H798" s="323">
        <v>2</v>
      </c>
      <c r="I798" s="324">
        <v>2</v>
      </c>
      <c r="J798" s="41">
        <v>4</v>
      </c>
      <c r="K798" s="28">
        <v>0</v>
      </c>
      <c r="L798" s="42">
        <v>1570</v>
      </c>
      <c r="M798" s="72"/>
      <c r="N798" s="508"/>
      <c r="O798" s="336">
        <f>SUMIF(beklenen!F:F,C798,beklenen!J:J)</f>
        <v>0</v>
      </c>
      <c r="P798" s="336">
        <f>SUMIF(Sayfa1!I:I,C798,Sayfa1!J:J)</f>
        <v>0</v>
      </c>
      <c r="Q798" s="336">
        <f>SUMIF(Sayfa1!L:L,C798,Sayfa1!M:M)</f>
        <v>0</v>
      </c>
      <c r="R798" s="425"/>
      <c r="S798" s="425"/>
      <c r="T798" s="425"/>
      <c r="U798" s="239"/>
    </row>
    <row r="799" spans="1:21" x14ac:dyDescent="0.35">
      <c r="A799" s="57" t="s">
        <v>189</v>
      </c>
      <c r="B799" s="247"/>
      <c r="C799" s="37">
        <v>270240</v>
      </c>
      <c r="D799" s="102" t="s">
        <v>198</v>
      </c>
      <c r="E799" s="37" t="s">
        <v>196</v>
      </c>
      <c r="F799" s="321">
        <v>7</v>
      </c>
      <c r="G799" s="322">
        <v>0</v>
      </c>
      <c r="H799" s="323">
        <v>2</v>
      </c>
      <c r="I799" s="324">
        <v>2</v>
      </c>
      <c r="J799" s="61">
        <v>11</v>
      </c>
      <c r="K799" s="72">
        <v>0</v>
      </c>
      <c r="L799" s="36">
        <v>1686</v>
      </c>
      <c r="M799" s="72"/>
      <c r="N799" s="508"/>
      <c r="O799" s="336">
        <f>SUMIF(beklenen!F:F,C799,beklenen!J:J)</f>
        <v>0</v>
      </c>
      <c r="P799" s="336">
        <f>SUMIF(Sayfa1!I:I,C799,Sayfa1!J:J)</f>
        <v>0</v>
      </c>
      <c r="Q799" s="336">
        <f>SUMIF(Sayfa1!L:L,C799,Sayfa1!M:M)</f>
        <v>26</v>
      </c>
      <c r="R799" s="425"/>
      <c r="S799" s="425"/>
      <c r="T799" s="425"/>
      <c r="U799" s="239"/>
    </row>
    <row r="800" spans="1:21" x14ac:dyDescent="0.35">
      <c r="A800" s="57" t="s">
        <v>189</v>
      </c>
      <c r="B800" s="247"/>
      <c r="C800" s="37">
        <v>270249</v>
      </c>
      <c r="D800" s="104" t="s">
        <v>198</v>
      </c>
      <c r="E800" s="37" t="s">
        <v>732</v>
      </c>
      <c r="F800" s="321">
        <v>6</v>
      </c>
      <c r="G800" s="322">
        <v>4</v>
      </c>
      <c r="H800" s="323">
        <v>4</v>
      </c>
      <c r="I800" s="324">
        <v>2</v>
      </c>
      <c r="J800" s="61">
        <v>16</v>
      </c>
      <c r="K800" s="72">
        <v>2</v>
      </c>
      <c r="L800" s="36">
        <v>1803</v>
      </c>
      <c r="M800" s="72"/>
      <c r="N800" s="508"/>
      <c r="O800" s="336">
        <f>SUMIF(beklenen!F:F,C800,beklenen!J:J)</f>
        <v>0</v>
      </c>
      <c r="P800" s="336">
        <f>SUMIF(Sayfa1!I:I,C800,Sayfa1!J:J)</f>
        <v>0</v>
      </c>
      <c r="Q800" s="336">
        <f>SUMIF(Sayfa1!L:L,C800,Sayfa1!M:M)</f>
        <v>0</v>
      </c>
      <c r="R800" s="425"/>
      <c r="S800" s="425"/>
      <c r="T800" s="425"/>
      <c r="U800" s="239"/>
    </row>
    <row r="801" spans="1:21" x14ac:dyDescent="0.35">
      <c r="A801" s="57" t="s">
        <v>189</v>
      </c>
      <c r="B801" s="247" t="s">
        <v>798</v>
      </c>
      <c r="C801" s="37" t="s">
        <v>2861</v>
      </c>
      <c r="D801" s="38" t="s">
        <v>198</v>
      </c>
      <c r="E801" s="37" t="s">
        <v>2863</v>
      </c>
      <c r="F801" s="321">
        <v>2</v>
      </c>
      <c r="G801" s="322">
        <v>0</v>
      </c>
      <c r="H801" s="323">
        <v>2</v>
      </c>
      <c r="I801" s="324">
        <v>0</v>
      </c>
      <c r="J801" s="61">
        <v>4</v>
      </c>
      <c r="K801" s="72">
        <v>0</v>
      </c>
      <c r="L801" s="153">
        <v>1917</v>
      </c>
      <c r="M801" s="72"/>
      <c r="N801" s="508">
        <f>J801-K801</f>
        <v>4</v>
      </c>
      <c r="O801" s="336">
        <f>SUMIF(beklenen!F:F,C801,beklenen!J:J)</f>
        <v>0</v>
      </c>
      <c r="P801" s="336">
        <f>SUMIF(Sayfa1!I:I,C801,Sayfa1!J:J)</f>
        <v>0</v>
      </c>
      <c r="Q801" s="336">
        <f>SUMIF(Sayfa1!L:L,C801,Sayfa1!M:M)</f>
        <v>0</v>
      </c>
      <c r="R801" s="425"/>
      <c r="S801" s="425"/>
      <c r="T801" s="425"/>
      <c r="U801" s="239"/>
    </row>
    <row r="802" spans="1:21" x14ac:dyDescent="0.35">
      <c r="A802" s="57" t="s">
        <v>189</v>
      </c>
      <c r="B802" s="247"/>
      <c r="C802" s="245">
        <v>270250</v>
      </c>
      <c r="D802" s="246" t="s">
        <v>199</v>
      </c>
      <c r="E802" s="48" t="s">
        <v>196</v>
      </c>
      <c r="F802" s="321">
        <v>0</v>
      </c>
      <c r="G802" s="322">
        <v>0</v>
      </c>
      <c r="H802" s="323">
        <v>0</v>
      </c>
      <c r="I802" s="324">
        <v>2</v>
      </c>
      <c r="J802" s="41">
        <v>2</v>
      </c>
      <c r="K802" s="28">
        <v>2</v>
      </c>
      <c r="L802" s="42">
        <v>1993</v>
      </c>
      <c r="M802" s="72"/>
      <c r="N802" s="508">
        <f>J802-K802</f>
        <v>0</v>
      </c>
      <c r="O802" s="336">
        <f>SUMIF(beklenen!F:F,C802,beklenen!J:J)</f>
        <v>0</v>
      </c>
      <c r="P802" s="336">
        <f>SUMIF(Sayfa1!I:I,C802,Sayfa1!J:J)</f>
        <v>0</v>
      </c>
      <c r="Q802" s="336">
        <f>SUMIF(Sayfa1!L:L,C802,Sayfa1!M:M)</f>
        <v>28</v>
      </c>
      <c r="R802" s="425"/>
      <c r="S802" s="425"/>
      <c r="T802" s="425"/>
      <c r="U802" s="239"/>
    </row>
    <row r="803" spans="1:21" x14ac:dyDescent="0.35">
      <c r="A803" s="57" t="s">
        <v>189</v>
      </c>
      <c r="B803" s="247"/>
      <c r="C803" s="245">
        <v>270258</v>
      </c>
      <c r="D803" s="246" t="s">
        <v>199</v>
      </c>
      <c r="E803" s="245" t="s">
        <v>196</v>
      </c>
      <c r="F803" s="321">
        <v>8</v>
      </c>
      <c r="G803" s="322">
        <v>0</v>
      </c>
      <c r="H803" s="323">
        <v>2</v>
      </c>
      <c r="I803" s="324">
        <v>0</v>
      </c>
      <c r="J803" s="41">
        <v>10</v>
      </c>
      <c r="K803" s="28">
        <v>0</v>
      </c>
      <c r="L803" s="42">
        <v>1993</v>
      </c>
      <c r="M803" s="72"/>
      <c r="N803" s="508"/>
      <c r="O803" s="336">
        <f>SUMIF(beklenen!F:F,C803,beklenen!J:J)</f>
        <v>0</v>
      </c>
      <c r="P803" s="336">
        <f>SUMIF(Sayfa1!I:I,C803,Sayfa1!J:J)</f>
        <v>0</v>
      </c>
      <c r="Q803" s="336">
        <f>SUMIF(Sayfa1!L:L,C803,Sayfa1!M:M)</f>
        <v>0</v>
      </c>
      <c r="R803" s="425"/>
      <c r="S803" s="425"/>
      <c r="T803" s="425"/>
      <c r="U803" s="239"/>
    </row>
    <row r="804" spans="1:21" x14ac:dyDescent="0.35">
      <c r="A804" s="98" t="s">
        <v>189</v>
      </c>
      <c r="B804" s="247"/>
      <c r="C804" s="245">
        <v>270251</v>
      </c>
      <c r="D804" s="43" t="s">
        <v>199</v>
      </c>
      <c r="E804" s="245" t="s">
        <v>194</v>
      </c>
      <c r="F804" s="321">
        <v>0</v>
      </c>
      <c r="G804" s="322">
        <v>2</v>
      </c>
      <c r="H804" s="323">
        <v>0</v>
      </c>
      <c r="I804" s="324">
        <v>0</v>
      </c>
      <c r="J804" s="41">
        <v>2</v>
      </c>
      <c r="K804" s="28">
        <v>0</v>
      </c>
      <c r="L804" s="42">
        <v>2126</v>
      </c>
      <c r="M804" s="72"/>
      <c r="N804" s="508"/>
      <c r="O804" s="336">
        <f>SUMIF(beklenen!F:F,C804,beklenen!J:J)</f>
        <v>10</v>
      </c>
      <c r="P804" s="336">
        <f>SUMIF(Sayfa1!I:I,C804,Sayfa1!J:J)</f>
        <v>0</v>
      </c>
      <c r="Q804" s="336">
        <f>SUMIF(Sayfa1!L:L,C804,Sayfa1!M:M)</f>
        <v>142</v>
      </c>
      <c r="R804" s="425"/>
      <c r="S804" s="425"/>
      <c r="T804" s="425"/>
      <c r="U804" s="239"/>
    </row>
    <row r="805" spans="1:21" x14ac:dyDescent="0.35">
      <c r="A805" s="98" t="s">
        <v>189</v>
      </c>
      <c r="B805" s="247" t="s">
        <v>798</v>
      </c>
      <c r="C805" s="245" t="s">
        <v>2862</v>
      </c>
      <c r="D805" s="59" t="s">
        <v>199</v>
      </c>
      <c r="E805" s="245" t="s">
        <v>2863</v>
      </c>
      <c r="F805" s="321">
        <v>2</v>
      </c>
      <c r="G805" s="322">
        <v>0</v>
      </c>
      <c r="H805" s="323">
        <v>2</v>
      </c>
      <c r="I805" s="324">
        <v>4</v>
      </c>
      <c r="J805" s="41">
        <v>8</v>
      </c>
      <c r="K805" s="28">
        <v>0</v>
      </c>
      <c r="L805" s="123">
        <v>2256</v>
      </c>
      <c r="M805" s="72"/>
      <c r="N805" s="508">
        <f>J805-K805</f>
        <v>8</v>
      </c>
      <c r="O805" s="336">
        <f>SUMIF(beklenen!F:F,C805,beklenen!J:J)</f>
        <v>0</v>
      </c>
      <c r="P805" s="336">
        <f>SUMIF(Sayfa1!I:I,C805,Sayfa1!J:J)</f>
        <v>0</v>
      </c>
      <c r="Q805" s="336">
        <f>SUMIF(Sayfa1!L:L,C805,Sayfa1!M:M)</f>
        <v>0</v>
      </c>
      <c r="R805" s="425"/>
      <c r="S805" s="425"/>
      <c r="T805" s="425"/>
      <c r="U805" s="239"/>
    </row>
    <row r="806" spans="1:21" x14ac:dyDescent="0.35">
      <c r="A806" s="57" t="s">
        <v>189</v>
      </c>
      <c r="B806" s="247"/>
      <c r="C806" s="32">
        <v>270260</v>
      </c>
      <c r="D806" s="102" t="s">
        <v>201</v>
      </c>
      <c r="E806" s="37" t="s">
        <v>196</v>
      </c>
      <c r="F806" s="321">
        <v>1</v>
      </c>
      <c r="G806" s="322">
        <v>0</v>
      </c>
      <c r="H806" s="323">
        <v>2</v>
      </c>
      <c r="I806" s="324">
        <v>2</v>
      </c>
      <c r="J806" s="61">
        <v>5</v>
      </c>
      <c r="K806" s="72">
        <v>0</v>
      </c>
      <c r="L806" s="36">
        <v>2286</v>
      </c>
      <c r="M806" s="72"/>
      <c r="N806" s="508"/>
      <c r="O806" s="336">
        <f>SUMIF(beklenen!F:F,C806,beklenen!J:J)</f>
        <v>0</v>
      </c>
      <c r="P806" s="336">
        <f>SUMIF(Sayfa1!I:I,C806,Sayfa1!J:J)</f>
        <v>0</v>
      </c>
      <c r="Q806" s="336">
        <f>SUMIF(Sayfa1!L:L,C806,Sayfa1!M:M)</f>
        <v>43</v>
      </c>
      <c r="R806" s="425"/>
      <c r="S806" s="425"/>
      <c r="T806" s="425"/>
      <c r="U806" s="239"/>
    </row>
    <row r="807" spans="1:21" x14ac:dyDescent="0.35">
      <c r="A807" s="57" t="s">
        <v>189</v>
      </c>
      <c r="B807" s="590"/>
      <c r="C807" s="32">
        <v>270268</v>
      </c>
      <c r="D807" s="106" t="s">
        <v>201</v>
      </c>
      <c r="E807" s="584" t="s">
        <v>1359</v>
      </c>
      <c r="F807" s="321">
        <v>1</v>
      </c>
      <c r="G807" s="322">
        <v>0</v>
      </c>
      <c r="H807" s="323">
        <v>0</v>
      </c>
      <c r="I807" s="324">
        <v>0</v>
      </c>
      <c r="J807" s="61">
        <v>1</v>
      </c>
      <c r="K807" s="72">
        <v>0</v>
      </c>
      <c r="L807" s="36">
        <v>2286</v>
      </c>
      <c r="M807" s="72"/>
      <c r="N807" s="508"/>
      <c r="O807" s="336"/>
      <c r="P807" s="336"/>
      <c r="Q807" s="336"/>
      <c r="R807" s="425"/>
      <c r="S807" s="425"/>
      <c r="T807" s="425"/>
      <c r="U807" s="239"/>
    </row>
    <row r="808" spans="1:21" x14ac:dyDescent="0.35">
      <c r="A808" s="57" t="s">
        <v>189</v>
      </c>
      <c r="B808" s="247"/>
      <c r="C808" s="32">
        <v>270269</v>
      </c>
      <c r="D808" s="104" t="s">
        <v>201</v>
      </c>
      <c r="E808" s="37" t="s">
        <v>2370</v>
      </c>
      <c r="F808" s="321">
        <v>4</v>
      </c>
      <c r="G808" s="322">
        <v>0</v>
      </c>
      <c r="H808" s="323">
        <v>2</v>
      </c>
      <c r="I808" s="324">
        <v>2</v>
      </c>
      <c r="J808" s="61">
        <v>8</v>
      </c>
      <c r="K808" s="72">
        <v>0</v>
      </c>
      <c r="L808" s="36">
        <v>2360</v>
      </c>
      <c r="M808" s="72"/>
      <c r="N808" s="508"/>
      <c r="O808" s="336">
        <f>SUMIF(beklenen!F:F,C808,beklenen!J:J)</f>
        <v>0</v>
      </c>
      <c r="P808" s="336">
        <f>SUMIF(Sayfa1!I:I,C808,Sayfa1!J:J)</f>
        <v>0</v>
      </c>
      <c r="Q808" s="336">
        <f>SUMIF(Sayfa1!L:L,C808,Sayfa1!M:M)</f>
        <v>0</v>
      </c>
      <c r="R808" s="425"/>
      <c r="S808" s="425"/>
      <c r="T808" s="425"/>
      <c r="U808" s="239"/>
    </row>
    <row r="809" spans="1:21" x14ac:dyDescent="0.35">
      <c r="A809" s="98" t="s">
        <v>189</v>
      </c>
      <c r="B809" s="247" t="s">
        <v>798</v>
      </c>
      <c r="C809" s="32" t="s">
        <v>2902</v>
      </c>
      <c r="D809" s="38" t="s">
        <v>201</v>
      </c>
      <c r="E809" s="37" t="s">
        <v>2903</v>
      </c>
      <c r="F809" s="321">
        <v>0</v>
      </c>
      <c r="G809" s="322">
        <v>0</v>
      </c>
      <c r="H809" s="323">
        <v>0</v>
      </c>
      <c r="I809" s="324">
        <v>2</v>
      </c>
      <c r="J809" s="61">
        <v>2</v>
      </c>
      <c r="K809" s="72">
        <v>0</v>
      </c>
      <c r="L809" s="153">
        <v>2523</v>
      </c>
      <c r="M809" s="72"/>
      <c r="N809" s="508"/>
      <c r="O809" s="336">
        <f>SUMIF(beklenen!F:F,C809,beklenen!J:J)</f>
        <v>0</v>
      </c>
      <c r="P809" s="336">
        <f>SUMIF(Sayfa1!I:I,C809,Sayfa1!J:J)</f>
        <v>0</v>
      </c>
      <c r="Q809" s="336">
        <f>SUMIF(Sayfa1!L:L,C809,Sayfa1!M:M)</f>
        <v>0</v>
      </c>
      <c r="R809" s="425"/>
      <c r="S809" s="425"/>
      <c r="T809" s="425"/>
      <c r="U809" s="239"/>
    </row>
    <row r="810" spans="1:21" x14ac:dyDescent="0.35">
      <c r="A810" s="57" t="s">
        <v>189</v>
      </c>
      <c r="B810" s="247"/>
      <c r="C810" s="50">
        <v>270270</v>
      </c>
      <c r="D810" s="47" t="s">
        <v>202</v>
      </c>
      <c r="E810" s="48" t="s">
        <v>196</v>
      </c>
      <c r="F810" s="321">
        <v>4</v>
      </c>
      <c r="G810" s="322">
        <v>0</v>
      </c>
      <c r="H810" s="323">
        <v>2</v>
      </c>
      <c r="I810" s="324">
        <v>4</v>
      </c>
      <c r="J810" s="41">
        <v>10</v>
      </c>
      <c r="K810" s="28">
        <v>0</v>
      </c>
      <c r="L810" s="42">
        <v>2449</v>
      </c>
      <c r="M810" s="72"/>
      <c r="N810" s="508"/>
      <c r="O810" s="336">
        <f>SUMIF(beklenen!F:F,C810,beklenen!J:J)</f>
        <v>0</v>
      </c>
      <c r="P810" s="336">
        <f>SUMIF(Sayfa1!I:I,C810,Sayfa1!J:J)</f>
        <v>10</v>
      </c>
      <c r="Q810" s="336">
        <f>SUMIF(Sayfa1!L:L,C810,Sayfa1!M:M)</f>
        <v>15</v>
      </c>
      <c r="R810" s="425"/>
      <c r="S810" s="425"/>
      <c r="T810" s="425"/>
      <c r="U810" s="239"/>
    </row>
    <row r="811" spans="1:21" x14ac:dyDescent="0.35">
      <c r="A811" s="57" t="s">
        <v>189</v>
      </c>
      <c r="B811" s="247"/>
      <c r="C811" s="50">
        <v>270278</v>
      </c>
      <c r="D811" s="246" t="s">
        <v>202</v>
      </c>
      <c r="E811" s="245" t="s">
        <v>1359</v>
      </c>
      <c r="F811" s="321">
        <v>4</v>
      </c>
      <c r="G811" s="322">
        <v>0</v>
      </c>
      <c r="H811" s="323">
        <v>0</v>
      </c>
      <c r="I811" s="324">
        <v>0</v>
      </c>
      <c r="J811" s="41">
        <v>4</v>
      </c>
      <c r="K811" s="28">
        <v>0</v>
      </c>
      <c r="L811" s="42">
        <v>2449</v>
      </c>
      <c r="M811" s="72"/>
      <c r="N811" s="508"/>
      <c r="O811" s="336">
        <f>SUMIF(beklenen!F:F,C811,beklenen!J:J)</f>
        <v>0</v>
      </c>
      <c r="P811" s="336">
        <f>SUMIF(Sayfa1!I:I,C811,Sayfa1!J:J)</f>
        <v>0</v>
      </c>
      <c r="Q811" s="336">
        <f>SUMIF(Sayfa1!L:L,C811,Sayfa1!M:M)</f>
        <v>0</v>
      </c>
      <c r="R811" s="425"/>
      <c r="S811" s="425"/>
      <c r="T811" s="425"/>
      <c r="U811" s="239"/>
    </row>
    <row r="812" spans="1:21" ht="15" customHeight="1" x14ac:dyDescent="0.35">
      <c r="A812" s="57" t="s">
        <v>189</v>
      </c>
      <c r="B812" s="247"/>
      <c r="C812" s="245">
        <v>270272</v>
      </c>
      <c r="D812" s="43" t="s">
        <v>202</v>
      </c>
      <c r="E812" s="245" t="s">
        <v>732</v>
      </c>
      <c r="F812" s="321">
        <v>18</v>
      </c>
      <c r="G812" s="322">
        <v>0</v>
      </c>
      <c r="H812" s="323">
        <v>4</v>
      </c>
      <c r="I812" s="324">
        <v>2</v>
      </c>
      <c r="J812" s="41">
        <v>24</v>
      </c>
      <c r="K812" s="28">
        <v>0</v>
      </c>
      <c r="L812" s="42">
        <v>2633</v>
      </c>
      <c r="M812" s="72"/>
      <c r="N812" s="508">
        <f>J812-K812</f>
        <v>24</v>
      </c>
      <c r="O812" s="336">
        <f>SUMIF(beklenen!F:F,C812,beklenen!J:J)</f>
        <v>0</v>
      </c>
      <c r="P812" s="336">
        <f>SUMIF(Sayfa1!I:I,C812,Sayfa1!J:J)</f>
        <v>0</v>
      </c>
      <c r="Q812" s="336">
        <f>SUMIF(Sayfa1!L:L,C812,Sayfa1!M:M)</f>
        <v>2</v>
      </c>
      <c r="R812" s="425"/>
      <c r="S812" s="425"/>
      <c r="T812" s="425"/>
      <c r="U812" s="239"/>
    </row>
    <row r="813" spans="1:21" x14ac:dyDescent="0.35">
      <c r="A813" s="57" t="s">
        <v>189</v>
      </c>
      <c r="B813" s="247" t="s">
        <v>798</v>
      </c>
      <c r="C813" s="245" t="s">
        <v>2871</v>
      </c>
      <c r="D813" s="246" t="s">
        <v>202</v>
      </c>
      <c r="E813" s="245" t="s">
        <v>2863</v>
      </c>
      <c r="F813" s="321">
        <v>2</v>
      </c>
      <c r="G813" s="322">
        <v>0</v>
      </c>
      <c r="H813" s="323">
        <v>2</v>
      </c>
      <c r="I813" s="324">
        <v>4</v>
      </c>
      <c r="J813" s="41">
        <v>8</v>
      </c>
      <c r="K813" s="28">
        <v>0</v>
      </c>
      <c r="L813" s="123">
        <v>2697</v>
      </c>
      <c r="M813" s="72"/>
      <c r="N813" s="508">
        <f>J813-K813</f>
        <v>8</v>
      </c>
      <c r="O813" s="336">
        <f>SUMIF(beklenen!F:F,C813,beklenen!J:J)</f>
        <v>0</v>
      </c>
      <c r="P813" s="336">
        <f>SUMIF(Sayfa1!I:I,C813,Sayfa1!J:J)</f>
        <v>0</v>
      </c>
      <c r="Q813" s="336">
        <f>SUMIF(Sayfa1!L:L,C813,Sayfa1!M:M)</f>
        <v>0</v>
      </c>
      <c r="R813" s="425"/>
      <c r="S813" s="425"/>
      <c r="T813" s="425"/>
      <c r="U813" s="239"/>
    </row>
    <row r="814" spans="1:21" x14ac:dyDescent="0.35">
      <c r="A814" s="57" t="s">
        <v>189</v>
      </c>
      <c r="B814" s="247" t="s">
        <v>798</v>
      </c>
      <c r="C814" s="39" t="s">
        <v>203</v>
      </c>
      <c r="D814" s="59" t="s">
        <v>202</v>
      </c>
      <c r="E814" s="245" t="s">
        <v>204</v>
      </c>
      <c r="F814" s="321">
        <v>0</v>
      </c>
      <c r="G814" s="322">
        <v>0</v>
      </c>
      <c r="H814" s="323">
        <v>2</v>
      </c>
      <c r="I814" s="324">
        <v>0</v>
      </c>
      <c r="J814" s="41">
        <v>2</v>
      </c>
      <c r="K814" s="28">
        <v>0</v>
      </c>
      <c r="L814" s="42">
        <v>2080</v>
      </c>
      <c r="M814" s="72"/>
      <c r="N814" s="508">
        <f>J814-K814</f>
        <v>2</v>
      </c>
      <c r="O814" s="336">
        <f>SUMIF(beklenen!F:F,C814,beklenen!J:J)</f>
        <v>0</v>
      </c>
      <c r="P814" s="336">
        <f>SUMIF(Sayfa1!I:I,C814,Sayfa1!J:J)</f>
        <v>0</v>
      </c>
      <c r="Q814" s="336">
        <f>SUMIF(Sayfa1!L:L,C814,Sayfa1!M:M)</f>
        <v>0</v>
      </c>
      <c r="R814" s="425"/>
      <c r="S814" s="425"/>
      <c r="T814" s="425"/>
      <c r="U814" s="239"/>
    </row>
    <row r="815" spans="1:21" x14ac:dyDescent="0.35">
      <c r="A815" s="57" t="s">
        <v>189</v>
      </c>
      <c r="B815" s="247"/>
      <c r="C815" s="37">
        <v>270281</v>
      </c>
      <c r="D815" s="102" t="s">
        <v>205</v>
      </c>
      <c r="E815" s="37" t="s">
        <v>194</v>
      </c>
      <c r="F815" s="321">
        <v>0</v>
      </c>
      <c r="G815" s="322">
        <v>0</v>
      </c>
      <c r="H815" s="323">
        <v>0</v>
      </c>
      <c r="I815" s="324">
        <v>2</v>
      </c>
      <c r="J815" s="61">
        <v>2</v>
      </c>
      <c r="K815" s="72">
        <v>0</v>
      </c>
      <c r="L815" s="36">
        <v>3122</v>
      </c>
      <c r="M815" s="72"/>
      <c r="N815" s="508"/>
      <c r="O815" s="336">
        <f>SUMIF(beklenen!F:F,C815,beklenen!J:J)</f>
        <v>0</v>
      </c>
      <c r="P815" s="336">
        <f>SUMIF(Sayfa1!I:I,C815,Sayfa1!J:J)</f>
        <v>0</v>
      </c>
      <c r="Q815" s="336">
        <f>SUMIF(Sayfa1!L:L,C815,Sayfa1!M:M)</f>
        <v>33</v>
      </c>
      <c r="R815" s="425"/>
      <c r="S815" s="425"/>
      <c r="T815" s="425"/>
      <c r="U815" s="239"/>
    </row>
    <row r="816" spans="1:21" x14ac:dyDescent="0.35">
      <c r="A816" s="57" t="s">
        <v>189</v>
      </c>
      <c r="B816" s="247"/>
      <c r="C816" s="37">
        <v>270284</v>
      </c>
      <c r="D816" s="104" t="s">
        <v>205</v>
      </c>
      <c r="E816" s="37" t="s">
        <v>2179</v>
      </c>
      <c r="F816" s="321">
        <v>0</v>
      </c>
      <c r="G816" s="322">
        <v>0</v>
      </c>
      <c r="H816" s="323">
        <v>0</v>
      </c>
      <c r="I816" s="324">
        <v>0</v>
      </c>
      <c r="J816" s="61">
        <v>0</v>
      </c>
      <c r="K816" s="72">
        <v>0</v>
      </c>
      <c r="L816" s="36">
        <v>3780</v>
      </c>
      <c r="M816" s="72"/>
      <c r="N816" s="508">
        <f>J816-K816</f>
        <v>0</v>
      </c>
      <c r="O816" s="336">
        <f>SUMIF(beklenen!F:F,C816,beklenen!J:J)</f>
        <v>0</v>
      </c>
      <c r="P816" s="336">
        <f>SUMIF(Sayfa1!I:I,C816,Sayfa1!J:J)</f>
        <v>0</v>
      </c>
      <c r="Q816" s="336">
        <f>SUMIF(Sayfa1!L:L,C816,Sayfa1!M:M)</f>
        <v>5</v>
      </c>
      <c r="R816" s="425"/>
      <c r="S816" s="425"/>
      <c r="T816" s="425"/>
      <c r="U816" s="239"/>
    </row>
    <row r="817" spans="1:21" x14ac:dyDescent="0.35">
      <c r="A817" s="57" t="s">
        <v>189</v>
      </c>
      <c r="B817" s="247" t="s">
        <v>798</v>
      </c>
      <c r="C817" s="37" t="s">
        <v>2883</v>
      </c>
      <c r="D817" s="38" t="s">
        <v>205</v>
      </c>
      <c r="E817" s="37" t="s">
        <v>2863</v>
      </c>
      <c r="F817" s="321">
        <v>0</v>
      </c>
      <c r="G817" s="322">
        <v>0</v>
      </c>
      <c r="H817" s="323">
        <v>0</v>
      </c>
      <c r="I817" s="324">
        <v>2</v>
      </c>
      <c r="J817" s="61">
        <v>2</v>
      </c>
      <c r="K817" s="72">
        <v>0</v>
      </c>
      <c r="L817" s="153">
        <v>3339</v>
      </c>
      <c r="M817" s="72"/>
      <c r="N817" s="508"/>
      <c r="O817" s="336">
        <f>SUMIF(beklenen!F:F,C817,beklenen!J:J)</f>
        <v>0</v>
      </c>
      <c r="P817" s="336">
        <f>SUMIF(Sayfa1!I:I,C817,Sayfa1!J:J)</f>
        <v>0</v>
      </c>
      <c r="Q817" s="336">
        <f>SUMIF(Sayfa1!L:L,C817,Sayfa1!M:M)</f>
        <v>0</v>
      </c>
      <c r="R817" s="425"/>
      <c r="S817" s="425"/>
      <c r="T817" s="425"/>
      <c r="U817" s="239"/>
    </row>
    <row r="818" spans="1:21" x14ac:dyDescent="0.35">
      <c r="A818" s="57" t="s">
        <v>189</v>
      </c>
      <c r="B818" s="247"/>
      <c r="C818" s="245">
        <v>270290</v>
      </c>
      <c r="D818" s="47" t="s">
        <v>206</v>
      </c>
      <c r="E818" s="245" t="s">
        <v>1359</v>
      </c>
      <c r="F818" s="321">
        <v>2</v>
      </c>
      <c r="G818" s="322">
        <v>0</v>
      </c>
      <c r="H818" s="323">
        <v>4</v>
      </c>
      <c r="I818" s="324">
        <v>2</v>
      </c>
      <c r="J818" s="41">
        <v>8</v>
      </c>
      <c r="K818" s="49">
        <v>0</v>
      </c>
      <c r="L818" s="42">
        <v>2140</v>
      </c>
      <c r="M818" s="72"/>
      <c r="N818" s="508"/>
      <c r="O818" s="336">
        <f>SUMIF(beklenen!F:F,C818,beklenen!J:J)</f>
        <v>0</v>
      </c>
      <c r="P818" s="336">
        <f>SUMIF(Sayfa1!I:I,C818,Sayfa1!J:J)</f>
        <v>4</v>
      </c>
      <c r="Q818" s="336">
        <f>SUMIF(Sayfa1!L:L,C818,Sayfa1!M:M)</f>
        <v>8</v>
      </c>
      <c r="R818" s="425"/>
      <c r="S818" s="425"/>
      <c r="T818" s="425"/>
      <c r="U818" s="239"/>
    </row>
    <row r="819" spans="1:21" x14ac:dyDescent="0.35">
      <c r="A819" s="57" t="s">
        <v>189</v>
      </c>
      <c r="B819" s="247"/>
      <c r="C819" s="245">
        <v>270291</v>
      </c>
      <c r="D819" s="43" t="s">
        <v>206</v>
      </c>
      <c r="E819" s="245" t="s">
        <v>194</v>
      </c>
      <c r="F819" s="321">
        <v>2</v>
      </c>
      <c r="G819" s="322">
        <v>0</v>
      </c>
      <c r="H819" s="323">
        <v>2</v>
      </c>
      <c r="I819" s="324">
        <v>2</v>
      </c>
      <c r="J819" s="41">
        <v>6</v>
      </c>
      <c r="K819" s="49">
        <v>0</v>
      </c>
      <c r="L819" s="42">
        <v>2259</v>
      </c>
      <c r="M819" s="72"/>
      <c r="N819" s="508"/>
      <c r="O819" s="336">
        <f>SUMIF(beklenen!F:F,C819,beklenen!J:J)</f>
        <v>0</v>
      </c>
      <c r="P819" s="336">
        <f>SUMIF(Sayfa1!I:I,C819,Sayfa1!J:J)</f>
        <v>0</v>
      </c>
      <c r="Q819" s="336">
        <f>SUMIF(Sayfa1!L:L,C819,Sayfa1!M:M)</f>
        <v>66</v>
      </c>
      <c r="R819" s="425"/>
      <c r="S819" s="425"/>
      <c r="T819" s="425"/>
      <c r="U819" s="239"/>
    </row>
    <row r="820" spans="1:21" x14ac:dyDescent="0.35">
      <c r="A820" s="57" t="s">
        <v>189</v>
      </c>
      <c r="B820" s="247" t="s">
        <v>798</v>
      </c>
      <c r="C820" s="245" t="s">
        <v>2872</v>
      </c>
      <c r="D820" s="246" t="s">
        <v>206</v>
      </c>
      <c r="E820" s="245" t="s">
        <v>2863</v>
      </c>
      <c r="F820" s="321">
        <v>2</v>
      </c>
      <c r="G820" s="322">
        <v>0</v>
      </c>
      <c r="H820" s="323">
        <v>2</v>
      </c>
      <c r="I820" s="324">
        <v>2</v>
      </c>
      <c r="J820" s="41">
        <v>6</v>
      </c>
      <c r="K820" s="49">
        <v>0</v>
      </c>
      <c r="L820" s="123">
        <v>2382</v>
      </c>
      <c r="M820" s="72"/>
      <c r="N820" s="508"/>
      <c r="O820" s="336">
        <f>SUMIF(beklenen!F:F,C820,beklenen!J:J)</f>
        <v>0</v>
      </c>
      <c r="P820" s="336">
        <f>SUMIF(Sayfa1!I:I,C820,Sayfa1!J:J)</f>
        <v>0</v>
      </c>
      <c r="Q820" s="336">
        <f>SUMIF(Sayfa1!L:L,C820,Sayfa1!M:M)</f>
        <v>0</v>
      </c>
      <c r="R820" s="425"/>
      <c r="S820" s="425"/>
      <c r="T820" s="425"/>
      <c r="U820" s="239"/>
    </row>
    <row r="821" spans="1:21" x14ac:dyDescent="0.35">
      <c r="A821" s="57" t="s">
        <v>189</v>
      </c>
      <c r="B821" s="247"/>
      <c r="C821" s="114">
        <v>270301</v>
      </c>
      <c r="D821" s="532" t="s">
        <v>207</v>
      </c>
      <c r="E821" s="37" t="s">
        <v>194</v>
      </c>
      <c r="F821" s="321">
        <v>8</v>
      </c>
      <c r="G821" s="322">
        <v>0</v>
      </c>
      <c r="H821" s="323">
        <v>2</v>
      </c>
      <c r="I821" s="324">
        <v>4</v>
      </c>
      <c r="J821" s="61">
        <v>14</v>
      </c>
      <c r="K821" s="34">
        <v>0</v>
      </c>
      <c r="L821" s="36">
        <v>2595</v>
      </c>
      <c r="M821" s="72"/>
      <c r="N821" s="508"/>
      <c r="O821" s="336">
        <f>SUMIF(beklenen!F:F,C821,beklenen!J:J)</f>
        <v>0</v>
      </c>
      <c r="P821" s="336">
        <f>SUMIF(Sayfa1!I:I,C821,Sayfa1!J:J)</f>
        <v>10</v>
      </c>
      <c r="Q821" s="336">
        <f>SUMIF(Sayfa1!L:L,C821,Sayfa1!M:M)</f>
        <v>2</v>
      </c>
      <c r="R821" s="425"/>
      <c r="S821" s="425"/>
      <c r="T821" s="425"/>
      <c r="U821" s="239"/>
    </row>
    <row r="822" spans="1:21" x14ac:dyDescent="0.35">
      <c r="A822" s="57" t="s">
        <v>189</v>
      </c>
      <c r="B822" s="247"/>
      <c r="C822" s="245">
        <v>270311</v>
      </c>
      <c r="D822" s="39" t="s">
        <v>2259</v>
      </c>
      <c r="E822" s="245" t="s">
        <v>732</v>
      </c>
      <c r="F822" s="321">
        <v>0</v>
      </c>
      <c r="G822" s="322">
        <v>0</v>
      </c>
      <c r="H822" s="323">
        <v>0</v>
      </c>
      <c r="I822" s="324">
        <v>4</v>
      </c>
      <c r="J822" s="41">
        <v>4</v>
      </c>
      <c r="K822" s="28">
        <v>0</v>
      </c>
      <c r="L822" s="42">
        <v>3577</v>
      </c>
      <c r="M822" s="72"/>
      <c r="N822" s="508"/>
      <c r="O822" s="336">
        <f>SUMIF(beklenen!F:F,C822,beklenen!J:J)</f>
        <v>0</v>
      </c>
      <c r="P822" s="336">
        <f>SUMIF(Sayfa1!I:I,C822,Sayfa1!J:J)</f>
        <v>0</v>
      </c>
      <c r="Q822" s="336">
        <f>SUMIF(Sayfa1!L:L,C822,Sayfa1!M:M)</f>
        <v>0</v>
      </c>
      <c r="R822" s="425"/>
      <c r="S822" s="425"/>
      <c r="T822" s="425"/>
      <c r="U822" s="239"/>
    </row>
    <row r="823" spans="1:21" x14ac:dyDescent="0.35">
      <c r="A823" s="434" t="s">
        <v>208</v>
      </c>
      <c r="B823" s="247" t="s">
        <v>798</v>
      </c>
      <c r="C823" s="32" t="s">
        <v>210</v>
      </c>
      <c r="D823" s="33" t="s">
        <v>209</v>
      </c>
      <c r="E823" s="37" t="s">
        <v>211</v>
      </c>
      <c r="F823" s="321">
        <v>0</v>
      </c>
      <c r="G823" s="322">
        <v>1</v>
      </c>
      <c r="H823" s="323">
        <v>2</v>
      </c>
      <c r="I823" s="324">
        <v>2</v>
      </c>
      <c r="J823" s="61">
        <v>5</v>
      </c>
      <c r="K823" s="72">
        <v>0</v>
      </c>
      <c r="L823" s="36">
        <v>112</v>
      </c>
      <c r="M823" s="72"/>
      <c r="N823" s="508">
        <f>J823-K823</f>
        <v>5</v>
      </c>
      <c r="O823" s="336">
        <f>SUMIF(beklenen!F:F,C823,beklenen!J:J)</f>
        <v>0</v>
      </c>
      <c r="P823" s="336">
        <f>SUMIF(Sayfa1!I:I,C823,Sayfa1!J:J)</f>
        <v>0</v>
      </c>
      <c r="Q823" s="336">
        <f>SUMIF(Sayfa1!L:L,C823,Sayfa1!M:M)</f>
        <v>0</v>
      </c>
      <c r="R823" s="425"/>
      <c r="S823" s="425"/>
      <c r="T823" s="425"/>
      <c r="U823" s="239"/>
    </row>
    <row r="824" spans="1:21" x14ac:dyDescent="0.35">
      <c r="A824" s="31" t="s">
        <v>208</v>
      </c>
      <c r="B824" s="247" t="s">
        <v>798</v>
      </c>
      <c r="C824" s="32" t="s">
        <v>477</v>
      </c>
      <c r="D824" s="38" t="s">
        <v>209</v>
      </c>
      <c r="E824" s="37" t="s">
        <v>478</v>
      </c>
      <c r="F824" s="321">
        <v>0</v>
      </c>
      <c r="G824" s="322">
        <v>0</v>
      </c>
      <c r="H824" s="323">
        <v>0</v>
      </c>
      <c r="I824" s="324">
        <v>0</v>
      </c>
      <c r="J824" s="61">
        <v>0</v>
      </c>
      <c r="K824" s="72">
        <v>0</v>
      </c>
      <c r="L824" s="36">
        <v>112</v>
      </c>
      <c r="M824" s="72"/>
      <c r="N824" s="508">
        <f>J824-K824</f>
        <v>0</v>
      </c>
      <c r="O824" s="336">
        <f>SUMIF(beklenen!F:F,C824,beklenen!J:J)</f>
        <v>0</v>
      </c>
      <c r="P824" s="336">
        <f>SUMIF(Sayfa1!I:I,C824,Sayfa1!J:J)</f>
        <v>0</v>
      </c>
      <c r="Q824" s="336">
        <f>SUMIF(Sayfa1!L:L,C824,Sayfa1!M:M)</f>
        <v>0</v>
      </c>
      <c r="R824" s="425"/>
      <c r="S824" s="425"/>
      <c r="T824" s="425"/>
      <c r="U824" s="239"/>
    </row>
    <row r="825" spans="1:21" x14ac:dyDescent="0.35">
      <c r="A825" s="31" t="s">
        <v>208</v>
      </c>
      <c r="B825" s="247" t="s">
        <v>798</v>
      </c>
      <c r="C825" s="39" t="s">
        <v>4635</v>
      </c>
      <c r="D825" s="27" t="s">
        <v>212</v>
      </c>
      <c r="E825" s="245" t="s">
        <v>213</v>
      </c>
      <c r="F825" s="321">
        <v>0</v>
      </c>
      <c r="G825" s="322">
        <v>1</v>
      </c>
      <c r="H825" s="323">
        <v>2</v>
      </c>
      <c r="I825" s="324">
        <v>0</v>
      </c>
      <c r="J825" s="41">
        <v>3</v>
      </c>
      <c r="K825" s="28">
        <v>0</v>
      </c>
      <c r="L825" s="42">
        <v>174</v>
      </c>
      <c r="M825" s="72"/>
      <c r="N825" s="508">
        <f>J825-K825</f>
        <v>3</v>
      </c>
      <c r="O825" s="336">
        <f>SUMIF(beklenen!F:F,C825,beklenen!J:J)</f>
        <v>0</v>
      </c>
      <c r="P825" s="336">
        <f>SUMIF(Sayfa1!I:I,C825,Sayfa1!J:J)</f>
        <v>0</v>
      </c>
      <c r="Q825" s="336">
        <f>SUMIF(Sayfa1!L:L,C825,Sayfa1!M:M)</f>
        <v>0</v>
      </c>
      <c r="R825" s="425"/>
      <c r="S825" s="425"/>
      <c r="T825" s="425"/>
      <c r="U825" s="239"/>
    </row>
    <row r="826" spans="1:21" x14ac:dyDescent="0.35">
      <c r="A826" s="31" t="s">
        <v>208</v>
      </c>
      <c r="B826" s="247" t="s">
        <v>798</v>
      </c>
      <c r="C826" s="32" t="s">
        <v>2261</v>
      </c>
      <c r="D826" s="33" t="s">
        <v>254</v>
      </c>
      <c r="E826" s="37" t="s">
        <v>2262</v>
      </c>
      <c r="F826" s="321">
        <v>0</v>
      </c>
      <c r="G826" s="322">
        <v>0</v>
      </c>
      <c r="H826" s="323">
        <v>0</v>
      </c>
      <c r="I826" s="324">
        <v>1</v>
      </c>
      <c r="J826" s="61">
        <v>1</v>
      </c>
      <c r="K826" s="34">
        <v>0</v>
      </c>
      <c r="L826" s="36">
        <v>660</v>
      </c>
      <c r="M826" s="72"/>
      <c r="N826" s="508"/>
      <c r="O826" s="336">
        <f>SUMIF(beklenen!F:F,C826,beklenen!J:J)</f>
        <v>0</v>
      </c>
      <c r="P826" s="336">
        <f>SUMIF(Sayfa1!I:I,C826,Sayfa1!J:J)</f>
        <v>0</v>
      </c>
      <c r="Q826" s="336">
        <f>SUMIF(Sayfa1!L:L,C826,Sayfa1!M:M)</f>
        <v>0</v>
      </c>
      <c r="R826" s="425"/>
      <c r="S826" s="425"/>
      <c r="T826" s="425"/>
      <c r="U826" s="239"/>
    </row>
    <row r="827" spans="1:21" x14ac:dyDescent="0.35">
      <c r="A827" s="31" t="s">
        <v>208</v>
      </c>
      <c r="B827" s="247" t="s">
        <v>798</v>
      </c>
      <c r="C827" s="32" t="s">
        <v>2858</v>
      </c>
      <c r="D827" s="38" t="s">
        <v>254</v>
      </c>
      <c r="E827" s="37" t="s">
        <v>2891</v>
      </c>
      <c r="F827" s="321">
        <v>1</v>
      </c>
      <c r="G827" s="322">
        <v>1</v>
      </c>
      <c r="H827" s="323">
        <v>2</v>
      </c>
      <c r="I827" s="324">
        <v>1</v>
      </c>
      <c r="J827" s="61">
        <v>5</v>
      </c>
      <c r="K827" s="34">
        <v>0</v>
      </c>
      <c r="L827" s="153">
        <v>737</v>
      </c>
      <c r="M827" s="72"/>
      <c r="N827" s="508"/>
      <c r="O827" s="336">
        <f>SUMIF(beklenen!F:F,C827,beklenen!J:J)</f>
        <v>0</v>
      </c>
      <c r="P827" s="336">
        <f>SUMIF(Sayfa1!I:I,C827,Sayfa1!J:J)</f>
        <v>0</v>
      </c>
      <c r="Q827" s="336">
        <f>SUMIF(Sayfa1!L:L,C827,Sayfa1!M:M)</f>
        <v>0</v>
      </c>
      <c r="R827" s="425"/>
      <c r="S827" s="425"/>
      <c r="T827" s="425"/>
      <c r="U827" s="239"/>
    </row>
    <row r="828" spans="1:21" x14ac:dyDescent="0.35">
      <c r="A828" s="31" t="s">
        <v>208</v>
      </c>
      <c r="B828" s="247" t="s">
        <v>798</v>
      </c>
      <c r="C828" s="32" t="s">
        <v>2865</v>
      </c>
      <c r="D828" s="165" t="s">
        <v>256</v>
      </c>
      <c r="E828" s="37" t="s">
        <v>2892</v>
      </c>
      <c r="F828" s="321">
        <v>0</v>
      </c>
      <c r="G828" s="322">
        <v>0</v>
      </c>
      <c r="H828" s="323">
        <v>3</v>
      </c>
      <c r="I828" s="324">
        <v>0</v>
      </c>
      <c r="J828" s="61">
        <v>3</v>
      </c>
      <c r="K828" s="34">
        <v>0</v>
      </c>
      <c r="L828" s="153">
        <v>969</v>
      </c>
      <c r="M828" s="72"/>
      <c r="N828" s="508"/>
      <c r="O828" s="336">
        <f>SUMIF(beklenen!F:F,C828,beklenen!J:J)</f>
        <v>0</v>
      </c>
      <c r="P828" s="336">
        <f>SUMIF(Sayfa1!I:I,C828,Sayfa1!J:J)</f>
        <v>0</v>
      </c>
      <c r="Q828" s="336">
        <f>SUMIF(Sayfa1!L:L,C828,Sayfa1!M:M)</f>
        <v>0</v>
      </c>
      <c r="R828" s="425"/>
      <c r="S828" s="425"/>
      <c r="T828" s="425"/>
      <c r="U828" s="239"/>
    </row>
    <row r="829" spans="1:21" x14ac:dyDescent="0.35">
      <c r="A829" s="31" t="s">
        <v>208</v>
      </c>
      <c r="B829" s="247" t="s">
        <v>798</v>
      </c>
      <c r="C829" s="32" t="s">
        <v>2859</v>
      </c>
      <c r="D829" s="129" t="s">
        <v>214</v>
      </c>
      <c r="E829" s="37" t="s">
        <v>2892</v>
      </c>
      <c r="F829" s="321">
        <v>4</v>
      </c>
      <c r="G829" s="322">
        <v>0</v>
      </c>
      <c r="H829" s="323">
        <v>2</v>
      </c>
      <c r="I829" s="324">
        <v>0</v>
      </c>
      <c r="J829" s="61">
        <v>6</v>
      </c>
      <c r="K829" s="34">
        <v>0</v>
      </c>
      <c r="L829" s="153">
        <v>1065</v>
      </c>
      <c r="M829" s="72"/>
      <c r="N829" s="508"/>
      <c r="O829" s="336">
        <f>SUMIF(beklenen!F:F,C829,beklenen!J:J)</f>
        <v>0</v>
      </c>
      <c r="P829" s="336">
        <f>SUMIF(Sayfa1!I:I,C829,Sayfa1!J:J)</f>
        <v>0</v>
      </c>
      <c r="Q829" s="336">
        <f>SUMIF(Sayfa1!L:L,C829,Sayfa1!M:M)</f>
        <v>0</v>
      </c>
      <c r="R829" s="425"/>
      <c r="S829" s="425"/>
      <c r="T829" s="425"/>
      <c r="U829" s="239"/>
    </row>
    <row r="830" spans="1:21" x14ac:dyDescent="0.35">
      <c r="A830" s="31" t="s">
        <v>208</v>
      </c>
      <c r="B830" s="247" t="s">
        <v>798</v>
      </c>
      <c r="C830" s="32" t="s">
        <v>3889</v>
      </c>
      <c r="D830" s="38" t="s">
        <v>214</v>
      </c>
      <c r="E830" s="37" t="s">
        <v>3890</v>
      </c>
      <c r="F830" s="321">
        <v>0</v>
      </c>
      <c r="G830" s="322">
        <v>0</v>
      </c>
      <c r="H830" s="323">
        <v>0</v>
      </c>
      <c r="I830" s="324">
        <v>2</v>
      </c>
      <c r="J830" s="61">
        <v>2</v>
      </c>
      <c r="K830" s="72">
        <v>0</v>
      </c>
      <c r="L830" s="153">
        <v>900</v>
      </c>
      <c r="M830" s="72"/>
      <c r="N830" s="508"/>
      <c r="O830" s="336">
        <f>SUMIF(beklenen!F:F,C830,beklenen!J:J)</f>
        <v>0</v>
      </c>
      <c r="P830" s="336">
        <f>SUMIF(Sayfa1!I:I,C830,Sayfa1!J:J)</f>
        <v>0</v>
      </c>
      <c r="Q830" s="336">
        <f>SUMIF(Sayfa1!L:L,C830,Sayfa1!M:M)</f>
        <v>0</v>
      </c>
      <c r="R830" s="425"/>
      <c r="S830" s="425"/>
      <c r="T830" s="425"/>
      <c r="U830" s="239"/>
    </row>
    <row r="831" spans="1:21" ht="15" thickBot="1" x14ac:dyDescent="0.4">
      <c r="A831" s="424" t="s">
        <v>208</v>
      </c>
      <c r="B831" s="247" t="s">
        <v>798</v>
      </c>
      <c r="C831" s="39" t="s">
        <v>215</v>
      </c>
      <c r="D831" s="27" t="s">
        <v>216</v>
      </c>
      <c r="E831" s="245" t="s">
        <v>2263</v>
      </c>
      <c r="F831" s="321">
        <v>0</v>
      </c>
      <c r="G831" s="322">
        <v>0</v>
      </c>
      <c r="H831" s="323">
        <v>2</v>
      </c>
      <c r="I831" s="324">
        <v>0</v>
      </c>
      <c r="J831" s="41">
        <v>2</v>
      </c>
      <c r="K831" s="49">
        <v>0</v>
      </c>
      <c r="L831" s="42">
        <v>900</v>
      </c>
      <c r="M831" s="72"/>
      <c r="N831" s="508">
        <f>J831-K831</f>
        <v>2</v>
      </c>
      <c r="O831" s="336">
        <f>SUMIF(beklenen!F:F,C831,beklenen!J:J)</f>
        <v>0</v>
      </c>
      <c r="P831" s="336">
        <f>SUMIF(Sayfa1!I:I,C831,Sayfa1!J:J)</f>
        <v>0</v>
      </c>
      <c r="Q831" s="336">
        <f>SUMIF(Sayfa1!L:L,C831,Sayfa1!M:M)</f>
        <v>0</v>
      </c>
      <c r="R831" s="425"/>
      <c r="S831" s="425"/>
      <c r="T831" s="425"/>
      <c r="U831" s="239"/>
    </row>
    <row r="832" spans="1:21" x14ac:dyDescent="0.35">
      <c r="A832" s="441" t="s">
        <v>217</v>
      </c>
      <c r="B832" s="247" t="s">
        <v>476</v>
      </c>
      <c r="C832" s="32">
        <v>589031</v>
      </c>
      <c r="D832" s="163" t="s">
        <v>218</v>
      </c>
      <c r="E832" s="37" t="s">
        <v>219</v>
      </c>
      <c r="F832" s="321">
        <v>0</v>
      </c>
      <c r="G832" s="322">
        <v>0</v>
      </c>
      <c r="H832" s="323">
        <v>1</v>
      </c>
      <c r="I832" s="324">
        <v>2</v>
      </c>
      <c r="J832" s="61">
        <v>3</v>
      </c>
      <c r="K832" s="34">
        <v>1</v>
      </c>
      <c r="L832" s="36">
        <v>570</v>
      </c>
      <c r="M832" s="72"/>
      <c r="N832" s="508">
        <f>J832-K832</f>
        <v>2</v>
      </c>
      <c r="O832" s="336">
        <f>SUMIF(beklenen!F:F,C832,beklenen!J:J)</f>
        <v>0</v>
      </c>
      <c r="P832" s="336">
        <f>SUMIF(Sayfa1!I:I,C832,Sayfa1!J:J)</f>
        <v>0</v>
      </c>
      <c r="Q832" s="336">
        <f>SUMIF(Sayfa1!L:L,C832,Sayfa1!M:M)</f>
        <v>2</v>
      </c>
      <c r="R832" s="425"/>
      <c r="S832" s="425"/>
      <c r="T832" s="425"/>
      <c r="U832" s="239"/>
    </row>
    <row r="833" spans="1:21" x14ac:dyDescent="0.35">
      <c r="A833" s="593" t="s">
        <v>217</v>
      </c>
      <c r="B833" s="590" t="s">
        <v>476</v>
      </c>
      <c r="C833" s="290">
        <v>588206</v>
      </c>
      <c r="D833" s="638" t="s">
        <v>4601</v>
      </c>
      <c r="E833" s="281" t="s">
        <v>4602</v>
      </c>
      <c r="F833" s="321">
        <v>0</v>
      </c>
      <c r="G833" s="322">
        <v>0</v>
      </c>
      <c r="H833" s="323">
        <v>1</v>
      </c>
      <c r="I833" s="324">
        <v>0</v>
      </c>
      <c r="J833" s="282">
        <v>1</v>
      </c>
      <c r="K833" s="465">
        <v>0</v>
      </c>
      <c r="L833" s="284">
        <v>800</v>
      </c>
      <c r="M833" s="72"/>
      <c r="N833" s="508"/>
      <c r="O833" s="336">
        <f>SUMIF(beklenen!F:F,C833,beklenen!J:J)</f>
        <v>0</v>
      </c>
      <c r="P833" s="336">
        <f>SUMIF(Sayfa1!I:I,C833,Sayfa1!J:J)</f>
        <v>0</v>
      </c>
      <c r="Q833" s="336">
        <f>SUMIF(Sayfa1!L:L,C833,Sayfa1!M:M)</f>
        <v>0</v>
      </c>
      <c r="R833" s="425"/>
      <c r="S833" s="425"/>
      <c r="T833" s="425"/>
      <c r="U833" s="239"/>
    </row>
    <row r="834" spans="1:21" x14ac:dyDescent="0.35">
      <c r="A834" s="31" t="s">
        <v>217</v>
      </c>
      <c r="B834" s="247" t="s">
        <v>476</v>
      </c>
      <c r="C834" s="39">
        <v>588109</v>
      </c>
      <c r="D834" s="550" t="s">
        <v>2839</v>
      </c>
      <c r="E834" s="245" t="s">
        <v>2840</v>
      </c>
      <c r="F834" s="321">
        <v>0</v>
      </c>
      <c r="G834" s="322">
        <v>0</v>
      </c>
      <c r="H834" s="323">
        <v>2</v>
      </c>
      <c r="I834" s="324">
        <v>0</v>
      </c>
      <c r="J834" s="41">
        <v>2</v>
      </c>
      <c r="K834" s="49">
        <v>0</v>
      </c>
      <c r="L834" s="42">
        <v>660</v>
      </c>
      <c r="M834" s="72"/>
      <c r="N834" s="508"/>
      <c r="O834" s="336">
        <f>SUMIF(beklenen!F:F,C834,beklenen!J:J)</f>
        <v>0</v>
      </c>
      <c r="P834" s="336">
        <f>SUMIF(Sayfa1!I:I,C834,Sayfa1!J:J)</f>
        <v>2</v>
      </c>
      <c r="Q834" s="336">
        <f>SUMIF(Sayfa1!L:L,C834,Sayfa1!M:M)</f>
        <v>0</v>
      </c>
      <c r="R834" s="425"/>
      <c r="S834" s="425"/>
      <c r="T834" s="425"/>
      <c r="U834" s="239"/>
    </row>
    <row r="835" spans="1:21" x14ac:dyDescent="0.35">
      <c r="A835" s="31" t="s">
        <v>217</v>
      </c>
      <c r="B835" s="247" t="s">
        <v>476</v>
      </c>
      <c r="C835" s="32">
        <v>589310</v>
      </c>
      <c r="D835" s="33" t="s">
        <v>221</v>
      </c>
      <c r="E835" s="37" t="s">
        <v>219</v>
      </c>
      <c r="F835" s="321">
        <v>0</v>
      </c>
      <c r="G835" s="322">
        <v>0</v>
      </c>
      <c r="H835" s="323">
        <v>4</v>
      </c>
      <c r="I835" s="324">
        <v>0</v>
      </c>
      <c r="J835" s="61">
        <v>4</v>
      </c>
      <c r="K835" s="34">
        <v>0</v>
      </c>
      <c r="L835" s="36">
        <v>895</v>
      </c>
      <c r="M835" s="72"/>
      <c r="N835" s="508">
        <f t="shared" ref="N835:N856" si="37">J835-K835</f>
        <v>4</v>
      </c>
      <c r="O835" s="336">
        <f>SUMIF(beklenen!F:F,C835,beklenen!J:J)</f>
        <v>0</v>
      </c>
      <c r="P835" s="336">
        <f>SUMIF(Sayfa1!I:I,C835,Sayfa1!J:J)</f>
        <v>0</v>
      </c>
      <c r="Q835" s="336">
        <f>SUMIF(Sayfa1!L:L,C835,Sayfa1!M:M)</f>
        <v>6</v>
      </c>
      <c r="R835" s="425"/>
      <c r="S835" s="425"/>
      <c r="T835" s="425"/>
      <c r="U835" s="239"/>
    </row>
    <row r="836" spans="1:21" x14ac:dyDescent="0.35">
      <c r="A836" s="31" t="s">
        <v>217</v>
      </c>
      <c r="B836" s="247" t="s">
        <v>798</v>
      </c>
      <c r="C836" s="32" t="s">
        <v>1596</v>
      </c>
      <c r="D836" s="577" t="s">
        <v>221</v>
      </c>
      <c r="E836" s="37" t="s">
        <v>1597</v>
      </c>
      <c r="F836" s="321">
        <v>0</v>
      </c>
      <c r="G836" s="322">
        <v>0</v>
      </c>
      <c r="H836" s="323">
        <v>4</v>
      </c>
      <c r="I836" s="324">
        <v>0</v>
      </c>
      <c r="J836" s="61">
        <v>4</v>
      </c>
      <c r="K836" s="34">
        <v>0</v>
      </c>
      <c r="L836" s="36">
        <v>425</v>
      </c>
      <c r="M836" s="72"/>
      <c r="N836" s="508">
        <f t="shared" si="37"/>
        <v>4</v>
      </c>
      <c r="O836" s="336">
        <f>SUMIF(beklenen!F:F,C836,beklenen!J:J)</f>
        <v>0</v>
      </c>
      <c r="P836" s="336">
        <f>SUMIF(Sayfa1!I:I,C836,Sayfa1!J:J)</f>
        <v>0</v>
      </c>
      <c r="Q836" s="336">
        <f>SUMIF(Sayfa1!L:L,C836,Sayfa1!M:M)</f>
        <v>0</v>
      </c>
      <c r="R836" s="425"/>
      <c r="S836" s="425"/>
      <c r="T836" s="425"/>
      <c r="U836" s="239"/>
    </row>
    <row r="837" spans="1:21" x14ac:dyDescent="0.35">
      <c r="A837" s="31" t="s">
        <v>217</v>
      </c>
      <c r="B837" s="247" t="s">
        <v>476</v>
      </c>
      <c r="C837" s="39">
        <v>589030</v>
      </c>
      <c r="D837" s="47" t="s">
        <v>222</v>
      </c>
      <c r="E837" s="245" t="s">
        <v>219</v>
      </c>
      <c r="F837" s="321">
        <v>0</v>
      </c>
      <c r="G837" s="322">
        <v>1</v>
      </c>
      <c r="H837" s="323">
        <v>6</v>
      </c>
      <c r="I837" s="324">
        <v>2</v>
      </c>
      <c r="J837" s="41">
        <v>9</v>
      </c>
      <c r="K837" s="49">
        <v>6</v>
      </c>
      <c r="L837" s="42">
        <v>870</v>
      </c>
      <c r="M837" s="72"/>
      <c r="N837" s="508">
        <f t="shared" si="37"/>
        <v>3</v>
      </c>
      <c r="O837" s="336">
        <f>SUMIF(beklenen!F:F,C837,beklenen!J:J)</f>
        <v>0</v>
      </c>
      <c r="P837" s="336">
        <f>SUMIF(Sayfa1!I:I,C837,Sayfa1!J:J)</f>
        <v>0</v>
      </c>
      <c r="Q837" s="336">
        <f>SUMIF(Sayfa1!L:L,C837,Sayfa1!M:M)</f>
        <v>39</v>
      </c>
      <c r="R837" s="425"/>
      <c r="S837" s="425"/>
      <c r="T837" s="425"/>
      <c r="U837" s="239"/>
    </row>
    <row r="838" spans="1:21" x14ac:dyDescent="0.35">
      <c r="A838" s="31" t="s">
        <v>217</v>
      </c>
      <c r="B838" s="247" t="s">
        <v>476</v>
      </c>
      <c r="C838" s="39">
        <v>588208</v>
      </c>
      <c r="D838" s="534" t="s">
        <v>222</v>
      </c>
      <c r="E838" s="245" t="s">
        <v>497</v>
      </c>
      <c r="F838" s="321">
        <v>0</v>
      </c>
      <c r="G838" s="322">
        <v>0</v>
      </c>
      <c r="H838" s="323">
        <v>2</v>
      </c>
      <c r="I838" s="324">
        <v>0</v>
      </c>
      <c r="J838" s="41">
        <v>2</v>
      </c>
      <c r="K838" s="49">
        <v>0</v>
      </c>
      <c r="L838" s="42">
        <v>2100</v>
      </c>
      <c r="M838" s="72"/>
      <c r="N838" s="508">
        <f t="shared" si="37"/>
        <v>2</v>
      </c>
      <c r="O838" s="336">
        <f>SUMIF(beklenen!F:F,C838,beklenen!J:J)</f>
        <v>0</v>
      </c>
      <c r="P838" s="336">
        <f>SUMIF(Sayfa1!I:I,C838,Sayfa1!J:J)</f>
        <v>2</v>
      </c>
      <c r="Q838" s="336">
        <f>SUMIF(Sayfa1!L:L,C838,Sayfa1!M:M)</f>
        <v>0</v>
      </c>
      <c r="R838" s="425"/>
      <c r="S838" s="425"/>
      <c r="T838" s="425"/>
      <c r="U838" s="239"/>
    </row>
    <row r="839" spans="1:21" x14ac:dyDescent="0.35">
      <c r="A839" s="31" t="s">
        <v>217</v>
      </c>
      <c r="B839" s="247" t="s">
        <v>798</v>
      </c>
      <c r="C839" s="39" t="s">
        <v>442</v>
      </c>
      <c r="D839" s="246" t="s">
        <v>222</v>
      </c>
      <c r="E839" s="245" t="s">
        <v>489</v>
      </c>
      <c r="F839" s="321">
        <v>0</v>
      </c>
      <c r="G839" s="322">
        <v>0</v>
      </c>
      <c r="H839" s="323">
        <v>2</v>
      </c>
      <c r="I839" s="324">
        <v>0</v>
      </c>
      <c r="J839" s="41">
        <v>2</v>
      </c>
      <c r="K839" s="49">
        <v>0</v>
      </c>
      <c r="L839" s="42">
        <v>1090</v>
      </c>
      <c r="M839" s="72"/>
      <c r="N839" s="508">
        <f t="shared" si="37"/>
        <v>2</v>
      </c>
      <c r="O839" s="336">
        <f>SUMIF(beklenen!F:F,C839,beklenen!J:J)</f>
        <v>0</v>
      </c>
      <c r="P839" s="336">
        <f>SUMIF(Sayfa1!I:I,C839,Sayfa1!J:J)</f>
        <v>0</v>
      </c>
      <c r="Q839" s="336">
        <f>SUMIF(Sayfa1!L:L,C839,Sayfa1!M:M)</f>
        <v>0</v>
      </c>
      <c r="R839" s="425"/>
      <c r="S839" s="425"/>
      <c r="T839" s="425"/>
      <c r="U839" s="239"/>
    </row>
    <row r="840" spans="1:21" x14ac:dyDescent="0.35">
      <c r="A840" s="31" t="s">
        <v>217</v>
      </c>
      <c r="B840" s="247" t="s">
        <v>798</v>
      </c>
      <c r="C840" s="39" t="s">
        <v>409</v>
      </c>
      <c r="D840" s="246" t="s">
        <v>222</v>
      </c>
      <c r="E840" s="245" t="s">
        <v>410</v>
      </c>
      <c r="F840" s="321">
        <v>0</v>
      </c>
      <c r="G840" s="322">
        <v>2</v>
      </c>
      <c r="H840" s="323">
        <v>15</v>
      </c>
      <c r="I840" s="324">
        <v>4</v>
      </c>
      <c r="J840" s="41">
        <v>21</v>
      </c>
      <c r="K840" s="49">
        <v>1</v>
      </c>
      <c r="L840" s="42">
        <v>525</v>
      </c>
      <c r="M840" s="72"/>
      <c r="N840" s="508">
        <f t="shared" si="37"/>
        <v>20</v>
      </c>
      <c r="O840" s="336">
        <f>SUMIF(beklenen!F:F,C840,beklenen!J:J)</f>
        <v>0</v>
      </c>
      <c r="P840" s="336">
        <f>SUMIF(Sayfa1!I:I,C840,Sayfa1!J:J)</f>
        <v>0</v>
      </c>
      <c r="Q840" s="336">
        <f>SUMIF(Sayfa1!L:L,C840,Sayfa1!M:M)</f>
        <v>0</v>
      </c>
      <c r="R840" s="425"/>
      <c r="S840" s="425"/>
      <c r="T840" s="425"/>
      <c r="U840" s="239"/>
    </row>
    <row r="841" spans="1:21" x14ac:dyDescent="0.35">
      <c r="A841" s="31" t="s">
        <v>217</v>
      </c>
      <c r="B841" s="247" t="s">
        <v>476</v>
      </c>
      <c r="C841" s="32">
        <v>589025</v>
      </c>
      <c r="D841" s="102" t="s">
        <v>223</v>
      </c>
      <c r="E841" s="37" t="s">
        <v>224</v>
      </c>
      <c r="F841" s="321">
        <v>0</v>
      </c>
      <c r="G841" s="322">
        <v>2</v>
      </c>
      <c r="H841" s="323">
        <v>3</v>
      </c>
      <c r="I841" s="324">
        <v>2</v>
      </c>
      <c r="J841" s="61">
        <v>7</v>
      </c>
      <c r="K841" s="34">
        <v>0</v>
      </c>
      <c r="L841" s="36">
        <v>1170</v>
      </c>
      <c r="M841" s="72"/>
      <c r="N841" s="508">
        <f t="shared" si="37"/>
        <v>7</v>
      </c>
      <c r="O841" s="336">
        <f>SUMIF(beklenen!F:F,C841,beklenen!J:J)</f>
        <v>0</v>
      </c>
      <c r="P841" s="336">
        <f>SUMIF(Sayfa1!I:I,C841,Sayfa1!J:J)</f>
        <v>0</v>
      </c>
      <c r="Q841" s="336">
        <f>SUMIF(Sayfa1!L:L,C841,Sayfa1!M:M)</f>
        <v>4</v>
      </c>
      <c r="R841" s="425"/>
      <c r="S841" s="425"/>
      <c r="T841" s="425"/>
      <c r="U841" s="239"/>
    </row>
    <row r="842" spans="1:21" x14ac:dyDescent="0.35">
      <c r="A842" s="31" t="s">
        <v>217</v>
      </c>
      <c r="B842" s="247" t="s">
        <v>798</v>
      </c>
      <c r="C842" s="32" t="s">
        <v>225</v>
      </c>
      <c r="D842" s="55" t="s">
        <v>223</v>
      </c>
      <c r="E842" s="37" t="s">
        <v>819</v>
      </c>
      <c r="F842" s="321">
        <v>0</v>
      </c>
      <c r="G842" s="322">
        <v>0</v>
      </c>
      <c r="H842" s="323">
        <v>3</v>
      </c>
      <c r="I842" s="324">
        <v>3</v>
      </c>
      <c r="J842" s="61">
        <v>6</v>
      </c>
      <c r="K842" s="34">
        <v>0</v>
      </c>
      <c r="L842" s="36">
        <v>710</v>
      </c>
      <c r="M842" s="72"/>
      <c r="N842" s="508">
        <f t="shared" si="37"/>
        <v>6</v>
      </c>
      <c r="O842" s="336">
        <f>SUMIF(beklenen!F:F,C842,beklenen!J:J)</f>
        <v>0</v>
      </c>
      <c r="P842" s="336">
        <f>SUMIF(Sayfa1!I:I,C842,Sayfa1!J:J)</f>
        <v>0</v>
      </c>
      <c r="Q842" s="336">
        <f>SUMIF(Sayfa1!L:L,C842,Sayfa1!M:M)</f>
        <v>0</v>
      </c>
      <c r="R842" s="425"/>
      <c r="S842" s="425"/>
      <c r="T842" s="425"/>
      <c r="U842" s="239"/>
    </row>
    <row r="843" spans="1:21" x14ac:dyDescent="0.35">
      <c r="A843" s="31" t="s">
        <v>217</v>
      </c>
      <c r="B843" s="247" t="s">
        <v>798</v>
      </c>
      <c r="C843" s="149" t="s">
        <v>813</v>
      </c>
      <c r="D843" s="152" t="s">
        <v>815</v>
      </c>
      <c r="E843" s="147" t="s">
        <v>814</v>
      </c>
      <c r="F843" s="321">
        <v>0</v>
      </c>
      <c r="G843" s="322">
        <v>0</v>
      </c>
      <c r="H843" s="323">
        <v>4</v>
      </c>
      <c r="I843" s="324">
        <v>0</v>
      </c>
      <c r="J843" s="61">
        <v>4</v>
      </c>
      <c r="K843" s="34">
        <v>0</v>
      </c>
      <c r="L843" s="36">
        <v>1455</v>
      </c>
      <c r="M843" s="72"/>
      <c r="N843" s="508">
        <f t="shared" si="37"/>
        <v>4</v>
      </c>
      <c r="O843" s="336">
        <f>SUMIF(beklenen!F:F,C843,beklenen!J:J)</f>
        <v>0</v>
      </c>
      <c r="P843" s="336">
        <f>SUMIF(Sayfa1!I:I,C843,Sayfa1!J:J)</f>
        <v>0</v>
      </c>
      <c r="Q843" s="336">
        <f>SUMIF(Sayfa1!L:L,C843,Sayfa1!M:M)</f>
        <v>0</v>
      </c>
      <c r="R843" s="425"/>
      <c r="S843" s="425"/>
      <c r="T843" s="425"/>
      <c r="U843" s="239"/>
    </row>
    <row r="844" spans="1:21" x14ac:dyDescent="0.35">
      <c r="A844" s="31" t="s">
        <v>217</v>
      </c>
      <c r="B844" s="247" t="s">
        <v>476</v>
      </c>
      <c r="C844" s="39">
        <v>589015</v>
      </c>
      <c r="D844" s="47" t="s">
        <v>226</v>
      </c>
      <c r="E844" s="245" t="s">
        <v>224</v>
      </c>
      <c r="F844" s="321">
        <v>0</v>
      </c>
      <c r="G844" s="322">
        <v>2</v>
      </c>
      <c r="H844" s="323">
        <v>7</v>
      </c>
      <c r="I844" s="324">
        <v>2</v>
      </c>
      <c r="J844" s="41">
        <v>11</v>
      </c>
      <c r="K844" s="49">
        <v>3</v>
      </c>
      <c r="L844" s="42">
        <v>1815</v>
      </c>
      <c r="M844" s="72"/>
      <c r="N844" s="508">
        <f t="shared" si="37"/>
        <v>8</v>
      </c>
      <c r="O844" s="336">
        <f>SUMIF(beklenen!F:F,C844,beklenen!J:J)</f>
        <v>0</v>
      </c>
      <c r="P844" s="336">
        <f>SUMIF(Sayfa1!I:I,C844,Sayfa1!J:J)</f>
        <v>0</v>
      </c>
      <c r="Q844" s="336">
        <f>SUMIF(Sayfa1!L:L,C844,Sayfa1!M:M)</f>
        <v>27</v>
      </c>
      <c r="R844" s="425"/>
      <c r="S844" s="425"/>
      <c r="T844" s="425"/>
      <c r="U844" s="239"/>
    </row>
    <row r="845" spans="1:21" x14ac:dyDescent="0.35">
      <c r="A845" s="31" t="s">
        <v>217</v>
      </c>
      <c r="B845" s="247" t="s">
        <v>476</v>
      </c>
      <c r="C845" s="39">
        <v>588217</v>
      </c>
      <c r="D845" s="534" t="s">
        <v>226</v>
      </c>
      <c r="E845" s="245" t="s">
        <v>498</v>
      </c>
      <c r="F845" s="321">
        <v>0</v>
      </c>
      <c r="G845" s="322">
        <v>0</v>
      </c>
      <c r="H845" s="323">
        <v>2</v>
      </c>
      <c r="I845" s="324">
        <v>0</v>
      </c>
      <c r="J845" s="41">
        <v>2</v>
      </c>
      <c r="K845" s="49">
        <v>0</v>
      </c>
      <c r="L845" s="42">
        <v>3780</v>
      </c>
      <c r="M845" s="72"/>
      <c r="N845" s="508">
        <f t="shared" si="37"/>
        <v>2</v>
      </c>
      <c r="O845" s="336">
        <f>SUMIF(beklenen!F:F,C845,beklenen!J:J)</f>
        <v>0</v>
      </c>
      <c r="P845" s="336">
        <f>SUMIF(Sayfa1!I:I,C845,Sayfa1!J:J)</f>
        <v>2</v>
      </c>
      <c r="Q845" s="336">
        <f>SUMIF(Sayfa1!L:L,C845,Sayfa1!M:M)</f>
        <v>0</v>
      </c>
      <c r="R845" s="425"/>
      <c r="S845" s="425"/>
      <c r="T845" s="425"/>
      <c r="U845" s="239"/>
    </row>
    <row r="846" spans="1:21" x14ac:dyDescent="0.35">
      <c r="A846" s="31" t="s">
        <v>217</v>
      </c>
      <c r="B846" s="247" t="s">
        <v>798</v>
      </c>
      <c r="C846" s="50" t="s">
        <v>552</v>
      </c>
      <c r="D846" s="164" t="s">
        <v>226</v>
      </c>
      <c r="E846" s="52" t="s">
        <v>553</v>
      </c>
      <c r="F846" s="321">
        <v>0</v>
      </c>
      <c r="G846" s="322">
        <v>0</v>
      </c>
      <c r="H846" s="323">
        <v>2</v>
      </c>
      <c r="I846" s="324">
        <v>0</v>
      </c>
      <c r="J846" s="41">
        <v>2</v>
      </c>
      <c r="K846" s="49">
        <v>0</v>
      </c>
      <c r="L846" s="42">
        <v>1785</v>
      </c>
      <c r="M846" s="72"/>
      <c r="N846" s="508">
        <f t="shared" si="37"/>
        <v>2</v>
      </c>
      <c r="O846" s="336">
        <f>SUMIF(beklenen!F:F,C846,beklenen!J:J)</f>
        <v>0</v>
      </c>
      <c r="P846" s="336">
        <f>SUMIF(Sayfa1!I:I,C846,Sayfa1!J:J)</f>
        <v>0</v>
      </c>
      <c r="Q846" s="336">
        <f>SUMIF(Sayfa1!L:L,C846,Sayfa1!M:M)</f>
        <v>0</v>
      </c>
      <c r="R846" s="425"/>
      <c r="S846" s="425"/>
      <c r="T846" s="425"/>
      <c r="U846" s="239"/>
    </row>
    <row r="847" spans="1:21" x14ac:dyDescent="0.35">
      <c r="A847" s="31" t="s">
        <v>217</v>
      </c>
      <c r="B847" s="247" t="s">
        <v>798</v>
      </c>
      <c r="C847" s="39" t="s">
        <v>227</v>
      </c>
      <c r="D847" s="59" t="s">
        <v>228</v>
      </c>
      <c r="E847" s="245" t="s">
        <v>200</v>
      </c>
      <c r="F847" s="321">
        <v>0</v>
      </c>
      <c r="G847" s="322">
        <v>2</v>
      </c>
      <c r="H847" s="323">
        <v>11</v>
      </c>
      <c r="I847" s="324">
        <v>2</v>
      </c>
      <c r="J847" s="41">
        <v>15</v>
      </c>
      <c r="K847" s="49">
        <v>0</v>
      </c>
      <c r="L847" s="42">
        <v>1015</v>
      </c>
      <c r="M847" s="72"/>
      <c r="N847" s="508">
        <f t="shared" si="37"/>
        <v>15</v>
      </c>
      <c r="O847" s="336">
        <f>SUMIF(beklenen!F:F,C847,beklenen!J:J)</f>
        <v>0</v>
      </c>
      <c r="P847" s="336">
        <f>SUMIF(Sayfa1!I:I,C847,Sayfa1!J:J)</f>
        <v>0</v>
      </c>
      <c r="Q847" s="336">
        <f>SUMIF(Sayfa1!L:L,C847,Sayfa1!M:M)</f>
        <v>0</v>
      </c>
      <c r="R847" s="425"/>
      <c r="S847" s="425"/>
      <c r="T847" s="425"/>
      <c r="U847" s="239"/>
    </row>
    <row r="848" spans="1:21" x14ac:dyDescent="0.35">
      <c r="A848" s="31" t="s">
        <v>217</v>
      </c>
      <c r="B848" s="247" t="s">
        <v>798</v>
      </c>
      <c r="C848" s="32" t="s">
        <v>728</v>
      </c>
      <c r="D848" s="163" t="s">
        <v>743</v>
      </c>
      <c r="E848" s="37" t="s">
        <v>729</v>
      </c>
      <c r="F848" s="321">
        <v>0</v>
      </c>
      <c r="G848" s="322">
        <v>0</v>
      </c>
      <c r="H848" s="323">
        <v>2</v>
      </c>
      <c r="I848" s="324">
        <v>0</v>
      </c>
      <c r="J848" s="61">
        <v>2</v>
      </c>
      <c r="K848" s="72">
        <v>0</v>
      </c>
      <c r="L848" s="36">
        <v>1520</v>
      </c>
      <c r="M848" s="72"/>
      <c r="N848" s="508">
        <f t="shared" si="37"/>
        <v>2</v>
      </c>
      <c r="O848" s="336">
        <f>SUMIF(beklenen!F:F,C848,beklenen!J:J)</f>
        <v>0</v>
      </c>
      <c r="P848" s="336">
        <f>SUMIF(Sayfa1!I:I,C848,Sayfa1!J:J)</f>
        <v>0</v>
      </c>
      <c r="Q848" s="336">
        <f>SUMIF(Sayfa1!L:L,C848,Sayfa1!M:M)</f>
        <v>0</v>
      </c>
      <c r="R848" s="425"/>
      <c r="S848" s="425"/>
      <c r="T848" s="425"/>
      <c r="U848" s="239"/>
    </row>
    <row r="849" spans="1:21" x14ac:dyDescent="0.35">
      <c r="A849" s="593" t="s">
        <v>217</v>
      </c>
      <c r="B849" s="590" t="s">
        <v>798</v>
      </c>
      <c r="C849" s="39" t="s">
        <v>4587</v>
      </c>
      <c r="D849" s="27" t="s">
        <v>4588</v>
      </c>
      <c r="E849" s="245" t="s">
        <v>200</v>
      </c>
      <c r="F849" s="321">
        <v>0</v>
      </c>
      <c r="G849" s="322">
        <v>0</v>
      </c>
      <c r="H849" s="323">
        <v>2</v>
      </c>
      <c r="I849" s="324">
        <v>0</v>
      </c>
      <c r="J849" s="41">
        <v>2</v>
      </c>
      <c r="K849" s="49">
        <v>0</v>
      </c>
      <c r="L849" s="42">
        <v>2025</v>
      </c>
      <c r="M849" s="72"/>
      <c r="N849" s="508"/>
      <c r="O849" s="336"/>
      <c r="P849" s="336">
        <f>SUMIF(Sayfa1!I:I,C849,Sayfa1!J:J)</f>
        <v>0</v>
      </c>
      <c r="Q849" s="336">
        <f>SUMIF(Sayfa1!L:L,C849,Sayfa1!M:M)</f>
        <v>0</v>
      </c>
      <c r="R849" s="425"/>
      <c r="S849" s="425"/>
      <c r="T849" s="425"/>
      <c r="U849" s="239"/>
    </row>
    <row r="850" spans="1:21" x14ac:dyDescent="0.35">
      <c r="A850" s="31" t="s">
        <v>217</v>
      </c>
      <c r="B850" s="247" t="s">
        <v>798</v>
      </c>
      <c r="C850" s="32" t="s">
        <v>1458</v>
      </c>
      <c r="D850" s="632" t="s">
        <v>1459</v>
      </c>
      <c r="E850" s="584" t="s">
        <v>1460</v>
      </c>
      <c r="F850" s="321">
        <v>0</v>
      </c>
      <c r="G850" s="322">
        <v>0</v>
      </c>
      <c r="H850" s="323">
        <v>0</v>
      </c>
      <c r="I850" s="324">
        <v>0</v>
      </c>
      <c r="J850" s="61">
        <v>0</v>
      </c>
      <c r="K850" s="72">
        <v>0</v>
      </c>
      <c r="L850" s="36">
        <v>1785</v>
      </c>
      <c r="M850" s="72"/>
      <c r="N850" s="508">
        <f t="shared" si="37"/>
        <v>0</v>
      </c>
      <c r="O850" s="336">
        <f>SUMIF(beklenen!F:F,C850,beklenen!J:J)</f>
        <v>0</v>
      </c>
      <c r="P850" s="336">
        <f>SUMIF(Sayfa1!I:I,C850,Sayfa1!J:J)</f>
        <v>0</v>
      </c>
      <c r="Q850" s="336">
        <f>SUMIF(Sayfa1!L:L,C850,Sayfa1!M:M)</f>
        <v>0</v>
      </c>
      <c r="R850" s="425"/>
      <c r="S850" s="425"/>
      <c r="T850" s="425"/>
      <c r="U850" s="239"/>
    </row>
    <row r="851" spans="1:21" x14ac:dyDescent="0.35">
      <c r="A851" s="31" t="s">
        <v>217</v>
      </c>
      <c r="B851" s="247" t="s">
        <v>476</v>
      </c>
      <c r="C851" s="245">
        <v>589033</v>
      </c>
      <c r="D851" s="135" t="s">
        <v>532</v>
      </c>
      <c r="E851" s="245" t="s">
        <v>533</v>
      </c>
      <c r="F851" s="321">
        <v>0</v>
      </c>
      <c r="G851" s="322">
        <v>0</v>
      </c>
      <c r="H851" s="323">
        <v>2</v>
      </c>
      <c r="I851" s="324">
        <v>2</v>
      </c>
      <c r="J851" s="41">
        <v>4</v>
      </c>
      <c r="K851" s="28">
        <v>0</v>
      </c>
      <c r="L851" s="42">
        <v>2380</v>
      </c>
      <c r="M851" s="72"/>
      <c r="N851" s="508">
        <f t="shared" si="37"/>
        <v>4</v>
      </c>
      <c r="O851" s="336">
        <f>SUMIF(beklenen!F:F,C851,beklenen!J:J)</f>
        <v>0</v>
      </c>
      <c r="P851" s="336">
        <f>SUMIF(Sayfa1!I:I,C851,Sayfa1!J:J)</f>
        <v>2</v>
      </c>
      <c r="Q851" s="336">
        <f>SUMIF(Sayfa1!L:L,C851,Sayfa1!M:M)</f>
        <v>2</v>
      </c>
      <c r="R851" s="425"/>
      <c r="S851" s="425"/>
      <c r="T851" s="425"/>
      <c r="U851" s="239"/>
    </row>
    <row r="852" spans="1:21" x14ac:dyDescent="0.35">
      <c r="A852" s="291" t="s">
        <v>217</v>
      </c>
      <c r="B852" s="247" t="s">
        <v>798</v>
      </c>
      <c r="C852" s="39" t="s">
        <v>362</v>
      </c>
      <c r="D852" s="59" t="s">
        <v>532</v>
      </c>
      <c r="E852" s="245" t="s">
        <v>363</v>
      </c>
      <c r="F852" s="321">
        <v>0</v>
      </c>
      <c r="G852" s="322">
        <v>0</v>
      </c>
      <c r="H852" s="323">
        <v>0</v>
      </c>
      <c r="I852" s="324">
        <v>0</v>
      </c>
      <c r="J852" s="41">
        <v>0</v>
      </c>
      <c r="K852" s="28">
        <v>0</v>
      </c>
      <c r="L852" s="42">
        <v>1175</v>
      </c>
      <c r="M852" s="72"/>
      <c r="N852" s="508">
        <f t="shared" si="37"/>
        <v>0</v>
      </c>
      <c r="O852" s="336">
        <f>SUMIF(beklenen!F:F,C852,beklenen!J:J)</f>
        <v>0</v>
      </c>
      <c r="P852" s="336">
        <f>SUMIF(Sayfa1!I:I,C852,Sayfa1!J:J)</f>
        <v>0</v>
      </c>
      <c r="Q852" s="336">
        <f>SUMIF(Sayfa1!L:L,C852,Sayfa1!M:M)</f>
        <v>0</v>
      </c>
      <c r="R852" s="425"/>
      <c r="S852" s="425"/>
      <c r="T852" s="425"/>
      <c r="U852" s="239"/>
    </row>
    <row r="853" spans="1:21" x14ac:dyDescent="0.35">
      <c r="A853" s="441" t="s">
        <v>220</v>
      </c>
      <c r="B853" s="247" t="s">
        <v>481</v>
      </c>
      <c r="C853" s="592">
        <v>280035</v>
      </c>
      <c r="D853" s="633" t="s">
        <v>404</v>
      </c>
      <c r="E853" s="584" t="s">
        <v>455</v>
      </c>
      <c r="F853" s="321">
        <v>4</v>
      </c>
      <c r="G853" s="322">
        <v>0</v>
      </c>
      <c r="H853" s="323">
        <v>4</v>
      </c>
      <c r="I853" s="324">
        <v>6</v>
      </c>
      <c r="J853" s="61">
        <v>14</v>
      </c>
      <c r="K853" s="72">
        <v>0</v>
      </c>
      <c r="L853" s="36">
        <v>1660</v>
      </c>
      <c r="M853" s="72"/>
      <c r="N853" s="508">
        <f t="shared" si="37"/>
        <v>14</v>
      </c>
      <c r="O853" s="336">
        <f>SUMIF(beklenen!F:F,C853,beklenen!J:J)</f>
        <v>0</v>
      </c>
      <c r="P853" s="336">
        <f>SUMIF(Sayfa1!I:I,C853,Sayfa1!J:J)</f>
        <v>0</v>
      </c>
      <c r="Q853" s="336">
        <f>SUMIF(Sayfa1!L:L,C853,Sayfa1!M:M)</f>
        <v>28</v>
      </c>
      <c r="R853" s="425"/>
      <c r="S853" s="425"/>
      <c r="T853" s="425"/>
      <c r="U853" s="239"/>
    </row>
    <row r="854" spans="1:21" x14ac:dyDescent="0.35">
      <c r="A854" s="57" t="s">
        <v>220</v>
      </c>
      <c r="B854" s="247" t="s">
        <v>481</v>
      </c>
      <c r="C854" s="39">
        <v>280015</v>
      </c>
      <c r="D854" s="135" t="s">
        <v>229</v>
      </c>
      <c r="E854" s="245" t="s">
        <v>230</v>
      </c>
      <c r="F854" s="321">
        <v>0</v>
      </c>
      <c r="G854" s="322">
        <v>0</v>
      </c>
      <c r="H854" s="323">
        <v>6</v>
      </c>
      <c r="I854" s="324">
        <v>2</v>
      </c>
      <c r="J854" s="41">
        <v>8</v>
      </c>
      <c r="K854" s="28">
        <v>0</v>
      </c>
      <c r="L854" s="42">
        <v>1405</v>
      </c>
      <c r="M854" s="72"/>
      <c r="N854" s="508">
        <f t="shared" si="37"/>
        <v>8</v>
      </c>
      <c r="O854" s="336">
        <f>SUMIF(beklenen!F:F,C854,beklenen!J:J)</f>
        <v>0</v>
      </c>
      <c r="P854" s="336">
        <f>SUMIF(Sayfa1!I:I,C854,Sayfa1!J:J)</f>
        <v>0</v>
      </c>
      <c r="Q854" s="336">
        <f>SUMIF(Sayfa1!L:L,C854,Sayfa1!M:M)</f>
        <v>17</v>
      </c>
      <c r="R854" s="425"/>
      <c r="S854" s="425"/>
      <c r="T854" s="425"/>
      <c r="U854" s="239"/>
    </row>
    <row r="855" spans="1:21" x14ac:dyDescent="0.35">
      <c r="A855" s="57" t="s">
        <v>220</v>
      </c>
      <c r="B855" s="247" t="s">
        <v>798</v>
      </c>
      <c r="C855" s="634" t="s">
        <v>2867</v>
      </c>
      <c r="D855" s="59" t="s">
        <v>229</v>
      </c>
      <c r="E855" s="245" t="s">
        <v>2878</v>
      </c>
      <c r="F855" s="321">
        <v>0</v>
      </c>
      <c r="G855" s="322">
        <v>0</v>
      </c>
      <c r="H855" s="323">
        <v>2</v>
      </c>
      <c r="I855" s="324">
        <v>0</v>
      </c>
      <c r="J855" s="41">
        <v>2</v>
      </c>
      <c r="K855" s="28">
        <v>0</v>
      </c>
      <c r="L855" s="42">
        <v>1671</v>
      </c>
      <c r="M855" s="72"/>
      <c r="N855" s="508"/>
      <c r="O855" s="336">
        <f>SUMIF(beklenen!F:F,C855,beklenen!J:J)</f>
        <v>0</v>
      </c>
      <c r="P855" s="336">
        <f>SUMIF(Sayfa1!I:I,C855,Sayfa1!J:J)</f>
        <v>0</v>
      </c>
      <c r="Q855" s="336">
        <f>SUMIF(Sayfa1!L:L,C855,Sayfa1!M:M)</f>
        <v>0</v>
      </c>
      <c r="R855" s="425"/>
      <c r="S855" s="425"/>
      <c r="T855" s="425"/>
      <c r="U855" s="239"/>
    </row>
    <row r="856" spans="1:21" x14ac:dyDescent="0.35">
      <c r="A856" s="31" t="s">
        <v>220</v>
      </c>
      <c r="B856" s="247" t="s">
        <v>481</v>
      </c>
      <c r="C856" s="584">
        <v>280026</v>
      </c>
      <c r="D856" s="104" t="s">
        <v>2874</v>
      </c>
      <c r="E856" s="584" t="s">
        <v>1472</v>
      </c>
      <c r="F856" s="321">
        <v>0</v>
      </c>
      <c r="G856" s="322">
        <v>0</v>
      </c>
      <c r="H856" s="323">
        <v>2</v>
      </c>
      <c r="I856" s="324">
        <v>3</v>
      </c>
      <c r="J856" s="61">
        <v>5</v>
      </c>
      <c r="K856" s="72">
        <v>2</v>
      </c>
      <c r="L856" s="36">
        <v>2180</v>
      </c>
      <c r="M856" s="72"/>
      <c r="N856" s="508">
        <f t="shared" si="37"/>
        <v>3</v>
      </c>
      <c r="O856" s="336">
        <f>SUMIF(beklenen!F:F,C856,beklenen!J:J)</f>
        <v>5</v>
      </c>
      <c r="P856" s="336">
        <f>SUMIF(Sayfa1!I:I,C856,Sayfa1!J:J)</f>
        <v>0</v>
      </c>
      <c r="Q856" s="336">
        <f>SUMIF(Sayfa1!L:L,C856,Sayfa1!M:M)</f>
        <v>62</v>
      </c>
      <c r="R856" s="425"/>
      <c r="S856" s="425"/>
      <c r="T856" s="425"/>
      <c r="U856" s="239"/>
    </row>
    <row r="857" spans="1:21" x14ac:dyDescent="0.35">
      <c r="A857" s="31" t="s">
        <v>220</v>
      </c>
      <c r="B857" s="247" t="s">
        <v>798</v>
      </c>
      <c r="C857" s="584" t="s">
        <v>2873</v>
      </c>
      <c r="D857" s="38" t="s">
        <v>2874</v>
      </c>
      <c r="E857" s="584" t="s">
        <v>2875</v>
      </c>
      <c r="F857" s="321">
        <v>0</v>
      </c>
      <c r="G857" s="322">
        <v>0</v>
      </c>
      <c r="H857" s="323">
        <v>2</v>
      </c>
      <c r="I857" s="324">
        <v>0</v>
      </c>
      <c r="J857" s="61">
        <v>2</v>
      </c>
      <c r="K857" s="72">
        <v>0</v>
      </c>
      <c r="L857" s="36">
        <v>2460</v>
      </c>
      <c r="M857" s="72"/>
      <c r="N857" s="508"/>
      <c r="O857" s="336">
        <f>SUMIF(beklenen!F:F,C857,beklenen!J:J)</f>
        <v>0</v>
      </c>
      <c r="P857" s="336">
        <f>SUMIF(Sayfa1!I:I,C857,Sayfa1!J:J)</f>
        <v>0</v>
      </c>
      <c r="Q857" s="336">
        <f>SUMIF(Sayfa1!L:L,C857,Sayfa1!M:M)</f>
        <v>0</v>
      </c>
      <c r="R857" s="425"/>
      <c r="S857" s="425"/>
      <c r="T857" s="425"/>
      <c r="U857" s="239"/>
    </row>
    <row r="858" spans="1:21" x14ac:dyDescent="0.35">
      <c r="A858" s="31" t="s">
        <v>220</v>
      </c>
      <c r="B858" s="247"/>
      <c r="C858" s="245">
        <v>280157</v>
      </c>
      <c r="D858" s="166" t="s">
        <v>2251</v>
      </c>
      <c r="E858" s="245" t="s">
        <v>2252</v>
      </c>
      <c r="F858" s="321">
        <v>0</v>
      </c>
      <c r="G858" s="322">
        <v>0</v>
      </c>
      <c r="H858" s="323">
        <v>2</v>
      </c>
      <c r="I858" s="324">
        <v>0</v>
      </c>
      <c r="J858" s="41">
        <v>2</v>
      </c>
      <c r="K858" s="49">
        <v>0</v>
      </c>
      <c r="L858" s="635">
        <v>2695</v>
      </c>
      <c r="M858" s="72"/>
      <c r="N858" s="508"/>
      <c r="O858" s="336">
        <f>SUMIF(beklenen!F:F,C858,beklenen!J:J)</f>
        <v>0</v>
      </c>
      <c r="P858" s="336">
        <f>SUMIF(Sayfa1!I:I,C858,Sayfa1!J:J)</f>
        <v>0</v>
      </c>
      <c r="Q858" s="336">
        <f>SUMIF(Sayfa1!L:L,C858,Sayfa1!M:M)</f>
        <v>36</v>
      </c>
      <c r="R858" s="425"/>
      <c r="S858" s="425"/>
      <c r="T858" s="425"/>
      <c r="U858" s="239"/>
    </row>
    <row r="859" spans="1:21" x14ac:dyDescent="0.35">
      <c r="A859" s="31" t="s">
        <v>220</v>
      </c>
      <c r="B859" s="247" t="s">
        <v>481</v>
      </c>
      <c r="C859" s="37">
        <v>282055</v>
      </c>
      <c r="D859" s="129" t="s">
        <v>231</v>
      </c>
      <c r="E859" s="37" t="s">
        <v>774</v>
      </c>
      <c r="F859" s="321">
        <v>0</v>
      </c>
      <c r="G859" s="322">
        <v>0</v>
      </c>
      <c r="H859" s="323">
        <v>0</v>
      </c>
      <c r="I859" s="324">
        <v>4</v>
      </c>
      <c r="J859" s="61">
        <v>4</v>
      </c>
      <c r="K859" s="34">
        <v>0</v>
      </c>
      <c r="L859" s="36">
        <v>3210</v>
      </c>
      <c r="M859" s="72"/>
      <c r="N859" s="508">
        <f>J859-K859</f>
        <v>4</v>
      </c>
      <c r="O859" s="336">
        <f>SUMIF(beklenen!F:F,C859,beklenen!J:J)</f>
        <v>2</v>
      </c>
      <c r="P859" s="336">
        <f>SUMIF(Sayfa1!I:I,C859,Sayfa1!J:J)</f>
        <v>0</v>
      </c>
      <c r="Q859" s="336">
        <f>SUMIF(Sayfa1!L:L,C859,Sayfa1!M:M)</f>
        <v>25</v>
      </c>
      <c r="R859" s="425"/>
      <c r="S859" s="425"/>
      <c r="T859" s="425"/>
      <c r="U859" s="239"/>
    </row>
    <row r="860" spans="1:21" x14ac:dyDescent="0.35">
      <c r="A860" s="31" t="s">
        <v>220</v>
      </c>
      <c r="B860" s="247" t="s">
        <v>798</v>
      </c>
      <c r="C860" s="37" t="s">
        <v>2884</v>
      </c>
      <c r="D860" s="38" t="s">
        <v>231</v>
      </c>
      <c r="E860" s="37" t="s">
        <v>2885</v>
      </c>
      <c r="F860" s="321">
        <v>0</v>
      </c>
      <c r="G860" s="322">
        <v>0</v>
      </c>
      <c r="H860" s="323">
        <v>0</v>
      </c>
      <c r="I860" s="324">
        <v>0</v>
      </c>
      <c r="J860" s="61">
        <v>0</v>
      </c>
      <c r="K860" s="34">
        <v>0</v>
      </c>
      <c r="L860" s="153">
        <v>3711</v>
      </c>
      <c r="M860" s="72"/>
      <c r="N860" s="508"/>
      <c r="O860" s="336">
        <f>SUMIF(beklenen!F:F,C860,beklenen!J:J)</f>
        <v>0</v>
      </c>
      <c r="P860" s="336">
        <f>SUMIF(Sayfa1!I:I,C860,Sayfa1!J:J)</f>
        <v>0</v>
      </c>
      <c r="Q860" s="336">
        <f>SUMIF(Sayfa1!L:L,C860,Sayfa1!M:M)</f>
        <v>0</v>
      </c>
      <c r="R860" s="425"/>
      <c r="S860" s="425"/>
      <c r="T860" s="425"/>
      <c r="U860" s="239"/>
    </row>
    <row r="861" spans="1:21" x14ac:dyDescent="0.35">
      <c r="A861" s="31" t="s">
        <v>220</v>
      </c>
      <c r="B861" s="247" t="s">
        <v>481</v>
      </c>
      <c r="C861" s="245">
        <v>282068</v>
      </c>
      <c r="D861" s="97" t="s">
        <v>232</v>
      </c>
      <c r="E861" s="245" t="s">
        <v>1271</v>
      </c>
      <c r="F861" s="321">
        <v>0</v>
      </c>
      <c r="G861" s="322">
        <v>0</v>
      </c>
      <c r="H861" s="323">
        <v>6</v>
      </c>
      <c r="I861" s="324">
        <v>8</v>
      </c>
      <c r="J861" s="41">
        <v>14</v>
      </c>
      <c r="K861" s="49">
        <v>3</v>
      </c>
      <c r="L861" s="42">
        <v>3025</v>
      </c>
      <c r="M861" s="72"/>
      <c r="N861" s="508">
        <f>J861-K861</f>
        <v>11</v>
      </c>
      <c r="O861" s="336">
        <f>SUMIF(beklenen!F:F,C861,beklenen!J:J)</f>
        <v>13</v>
      </c>
      <c r="P861" s="336">
        <f>SUMIF(Sayfa1!I:I,C861,Sayfa1!J:J)</f>
        <v>0</v>
      </c>
      <c r="Q861" s="336">
        <f>SUMIF(Sayfa1!L:L,C861,Sayfa1!M:M)</f>
        <v>141</v>
      </c>
      <c r="R861" s="425"/>
      <c r="S861" s="425"/>
      <c r="T861" s="425"/>
      <c r="U861" s="239"/>
    </row>
    <row r="862" spans="1:21" x14ac:dyDescent="0.35">
      <c r="A862" s="31" t="s">
        <v>220</v>
      </c>
      <c r="B862" s="247" t="s">
        <v>798</v>
      </c>
      <c r="C862" s="245" t="s">
        <v>2876</v>
      </c>
      <c r="D862" s="59" t="s">
        <v>232</v>
      </c>
      <c r="E862" s="245" t="s">
        <v>2877</v>
      </c>
      <c r="F862" s="321">
        <v>2</v>
      </c>
      <c r="G862" s="322">
        <v>0</v>
      </c>
      <c r="H862" s="323">
        <v>5</v>
      </c>
      <c r="I862" s="324">
        <v>2</v>
      </c>
      <c r="J862" s="41">
        <v>9</v>
      </c>
      <c r="K862" s="49">
        <v>0</v>
      </c>
      <c r="L862" s="123">
        <v>3331</v>
      </c>
      <c r="M862" s="72"/>
      <c r="N862" s="508"/>
      <c r="O862" s="336">
        <f>SUMIF(beklenen!F:F,C862,beklenen!J:J)</f>
        <v>0</v>
      </c>
      <c r="P862" s="336">
        <f>SUMIF(Sayfa1!I:I,C862,Sayfa1!J:J)</f>
        <v>0</v>
      </c>
      <c r="Q862" s="336">
        <f>SUMIF(Sayfa1!L:L,C862,Sayfa1!M:M)</f>
        <v>0</v>
      </c>
      <c r="R862" s="425"/>
      <c r="S862" s="425"/>
      <c r="T862" s="425"/>
      <c r="U862" s="239"/>
    </row>
    <row r="863" spans="1:21" x14ac:dyDescent="0.35">
      <c r="A863" s="31" t="s">
        <v>220</v>
      </c>
      <c r="B863" s="247"/>
      <c r="C863" s="185">
        <v>586120</v>
      </c>
      <c r="D863" s="292" t="s">
        <v>525</v>
      </c>
      <c r="E863" s="147" t="s">
        <v>1272</v>
      </c>
      <c r="F863" s="321">
        <v>0</v>
      </c>
      <c r="G863" s="322">
        <v>0</v>
      </c>
      <c r="H863" s="323">
        <v>6</v>
      </c>
      <c r="I863" s="324">
        <v>0</v>
      </c>
      <c r="J863" s="61">
        <v>6</v>
      </c>
      <c r="K863" s="34">
        <v>0</v>
      </c>
      <c r="L863" s="36">
        <v>20115</v>
      </c>
      <c r="M863" s="72"/>
      <c r="N863" s="508">
        <f>J863-K863</f>
        <v>6</v>
      </c>
      <c r="O863" s="336">
        <f>SUMIF(beklenen!F:F,C863,beklenen!J:J)</f>
        <v>0</v>
      </c>
      <c r="P863" s="336">
        <f>SUMIF(Sayfa1!I:I,C863,Sayfa1!J:J)</f>
        <v>0</v>
      </c>
      <c r="Q863" s="336">
        <f>SUMIF(Sayfa1!L:L,C863,Sayfa1!M:M)</f>
        <v>16</v>
      </c>
      <c r="R863" s="425"/>
      <c r="S863" s="425"/>
      <c r="T863" s="425"/>
      <c r="U863" s="239"/>
    </row>
    <row r="864" spans="1:21" x14ac:dyDescent="0.35">
      <c r="A864" s="31" t="s">
        <v>220</v>
      </c>
      <c r="B864" s="247"/>
      <c r="C864" s="245">
        <v>586079</v>
      </c>
      <c r="D864" s="97" t="s">
        <v>726</v>
      </c>
      <c r="E864" s="245" t="s">
        <v>727</v>
      </c>
      <c r="F864" s="321">
        <v>0</v>
      </c>
      <c r="G864" s="322">
        <v>0</v>
      </c>
      <c r="H864" s="323">
        <v>2</v>
      </c>
      <c r="I864" s="324">
        <v>0</v>
      </c>
      <c r="J864" s="41">
        <v>2</v>
      </c>
      <c r="K864" s="49">
        <v>0</v>
      </c>
      <c r="L864" s="42">
        <v>26595</v>
      </c>
      <c r="M864" s="72"/>
      <c r="N864" s="508">
        <f>J864-K864</f>
        <v>2</v>
      </c>
      <c r="O864" s="336">
        <f>SUMIF(beklenen!F:F,C864,beklenen!J:J)</f>
        <v>0</v>
      </c>
      <c r="P864" s="336">
        <f>SUMIF(Sayfa1!I:I,C864,Sayfa1!J:J)</f>
        <v>0</v>
      </c>
      <c r="Q864" s="336">
        <f>SUMIF(Sayfa1!L:L,C864,Sayfa1!M:M)</f>
        <v>7</v>
      </c>
      <c r="R864" s="425"/>
      <c r="S864" s="425"/>
      <c r="T864" s="425"/>
      <c r="U864" s="239"/>
    </row>
    <row r="865" spans="1:21" x14ac:dyDescent="0.35">
      <c r="A865" s="31" t="s">
        <v>220</v>
      </c>
      <c r="B865" s="247"/>
      <c r="C865" s="245">
        <v>586037</v>
      </c>
      <c r="D865" s="59" t="s">
        <v>726</v>
      </c>
      <c r="E865" s="245" t="s">
        <v>2835</v>
      </c>
      <c r="F865" s="321">
        <v>0</v>
      </c>
      <c r="G865" s="322">
        <v>0</v>
      </c>
      <c r="H865" s="323">
        <v>2</v>
      </c>
      <c r="I865" s="324">
        <v>0</v>
      </c>
      <c r="J865" s="41">
        <v>2</v>
      </c>
      <c r="K865" s="49">
        <v>0</v>
      </c>
      <c r="L865" s="42">
        <v>30985</v>
      </c>
      <c r="M865" s="72"/>
      <c r="N865" s="508"/>
      <c r="O865" s="336">
        <f>SUMIF(beklenen!F:F,C865,beklenen!J:J)</f>
        <v>0</v>
      </c>
      <c r="P865" s="336">
        <f>SUMIF(Sayfa1!I:I,C865,Sayfa1!J:J)</f>
        <v>0</v>
      </c>
      <c r="Q865" s="336">
        <f>SUMIF(Sayfa1!L:L,C865,Sayfa1!M:M)</f>
        <v>6</v>
      </c>
      <c r="R865" s="425"/>
      <c r="S865" s="425"/>
      <c r="T865" s="425"/>
      <c r="U865" s="239"/>
    </row>
    <row r="866" spans="1:21" x14ac:dyDescent="0.35">
      <c r="A866" s="31" t="s">
        <v>220</v>
      </c>
      <c r="B866" s="247"/>
      <c r="C866" s="37">
        <v>586844</v>
      </c>
      <c r="D866" s="129" t="s">
        <v>505</v>
      </c>
      <c r="E866" s="37" t="s">
        <v>799</v>
      </c>
      <c r="F866" s="321">
        <v>0</v>
      </c>
      <c r="G866" s="322">
        <v>0</v>
      </c>
      <c r="H866" s="323">
        <v>3</v>
      </c>
      <c r="I866" s="324">
        <v>0</v>
      </c>
      <c r="J866" s="61">
        <v>3</v>
      </c>
      <c r="K866" s="34">
        <v>0</v>
      </c>
      <c r="L866" s="36">
        <v>36330</v>
      </c>
      <c r="M866" s="72"/>
      <c r="N866" s="508">
        <f>J866-K866</f>
        <v>3</v>
      </c>
      <c r="O866" s="336">
        <f>SUMIF(beklenen!F:F,C866,beklenen!J:J)</f>
        <v>0</v>
      </c>
      <c r="P866" s="336">
        <f>SUMIF(Sayfa1!I:I,C866,Sayfa1!J:J)</f>
        <v>0</v>
      </c>
      <c r="Q866" s="336">
        <f>SUMIF(Sayfa1!L:L,C866,Sayfa1!M:M)</f>
        <v>16</v>
      </c>
      <c r="R866" s="425"/>
      <c r="S866" s="425"/>
    </row>
    <row r="867" spans="1:21" x14ac:dyDescent="0.35">
      <c r="A867" s="291" t="s">
        <v>220</v>
      </c>
      <c r="B867" s="247"/>
      <c r="C867" s="37">
        <v>586080</v>
      </c>
      <c r="D867" s="38" t="s">
        <v>505</v>
      </c>
      <c r="E867" s="37" t="s">
        <v>1820</v>
      </c>
      <c r="F867" s="321">
        <v>0</v>
      </c>
      <c r="G867" s="322">
        <v>0</v>
      </c>
      <c r="H867" s="323">
        <v>0</v>
      </c>
      <c r="I867" s="324">
        <v>0</v>
      </c>
      <c r="J867" s="61">
        <v>0</v>
      </c>
      <c r="K867" s="34">
        <v>0</v>
      </c>
      <c r="L867" s="36">
        <v>38470</v>
      </c>
      <c r="M867" s="72"/>
      <c r="N867" s="508">
        <f>J867-K867</f>
        <v>0</v>
      </c>
      <c r="O867" s="336">
        <f>SUMIF(beklenen!F:F,C867,beklenen!J:J)</f>
        <v>0</v>
      </c>
      <c r="P867" s="336">
        <f>SUMIF(Sayfa1!I:I,C867,Sayfa1!J:J)</f>
        <v>0</v>
      </c>
      <c r="Q867" s="336">
        <f>SUMIF(Sayfa1!L:L,C867,Sayfa1!M:M)</f>
        <v>0</v>
      </c>
      <c r="R867" s="425"/>
      <c r="S867" s="425"/>
    </row>
    <row r="869" spans="1:21" x14ac:dyDescent="0.35">
      <c r="N869" s="509" t="s">
        <v>366</v>
      </c>
    </row>
  </sheetData>
  <autoFilter ref="A3:T867"/>
  <sortState ref="A3:Q810">
    <sortCondition ref="B49:B70"/>
  </sortState>
  <conditionalFormatting sqref="N4:N867">
    <cfRule type="cellIs" dxfId="51" priority="883" operator="lessThan">
      <formula>0</formula>
    </cfRule>
  </conditionalFormatting>
  <conditionalFormatting sqref="M1">
    <cfRule type="cellIs" dxfId="50" priority="880" stopIfTrue="1" operator="lessThan">
      <formula>0</formula>
    </cfRule>
    <cfRule type="cellIs" dxfId="49" priority="881" stopIfTrue="1" operator="greaterThan">
      <formula>0</formula>
    </cfRule>
    <cfRule type="cellIs" dxfId="48" priority="882" stopIfTrue="1" operator="equal">
      <formula>0</formula>
    </cfRule>
  </conditionalFormatting>
  <conditionalFormatting sqref="N4:N867">
    <cfRule type="cellIs" dxfId="47" priority="787" operator="greaterThan">
      <formula>-1</formula>
    </cfRule>
  </conditionalFormatting>
  <conditionalFormatting sqref="O4:O867">
    <cfRule type="cellIs" dxfId="46" priority="419" operator="lessThanOrEqual">
      <formula>0</formula>
    </cfRule>
    <cfRule type="cellIs" dxfId="45" priority="420" operator="greaterThan">
      <formula>0</formula>
    </cfRule>
  </conditionalFormatting>
  <conditionalFormatting sqref="M4:M867">
    <cfRule type="cellIs" dxfId="44" priority="205" operator="greaterThan">
      <formula>0</formula>
    </cfRule>
  </conditionalFormatting>
  <conditionalFormatting sqref="E2">
    <cfRule type="cellIs" dxfId="43" priority="155" operator="notBetween">
      <formula>-0.03</formula>
      <formula>0.03</formula>
    </cfRule>
    <cfRule type="cellIs" dxfId="42" priority="156" operator="between">
      <formula>-0.03</formula>
      <formula>0.03</formula>
    </cfRule>
  </conditionalFormatting>
  <conditionalFormatting sqref="P4:Q867">
    <cfRule type="cellIs" dxfId="41" priority="26" operator="equal">
      <formula>0</formula>
    </cfRule>
  </conditionalFormatting>
  <conditionalFormatting sqref="K4">
    <cfRule type="cellIs" dxfId="40" priority="9" operator="notEqual">
      <formula>0</formula>
    </cfRule>
    <cfRule type="cellIs" dxfId="39" priority="10" operator="equal">
      <formula>0</formula>
    </cfRule>
  </conditionalFormatting>
  <conditionalFormatting sqref="K859:K867 K543:K832 K834:K848 K5:K532">
    <cfRule type="cellIs" dxfId="38" priority="7" operator="notEqual">
      <formula>0</formula>
    </cfRule>
    <cfRule type="cellIs" dxfId="37" priority="8" operator="equal">
      <formula>0</formula>
    </cfRule>
  </conditionalFormatting>
  <conditionalFormatting sqref="K849:K858">
    <cfRule type="cellIs" dxfId="36" priority="5" operator="notEqual">
      <formula>0</formula>
    </cfRule>
    <cfRule type="cellIs" dxfId="35" priority="6" operator="equal">
      <formula>0</formula>
    </cfRule>
  </conditionalFormatting>
  <conditionalFormatting sqref="K533:K542">
    <cfRule type="cellIs" dxfId="34" priority="3" operator="notEqual">
      <formula>0</formula>
    </cfRule>
    <cfRule type="cellIs" dxfId="33" priority="4" operator="equal">
      <formula>0</formula>
    </cfRule>
  </conditionalFormatting>
  <conditionalFormatting sqref="K833">
    <cfRule type="cellIs" dxfId="32" priority="1" operator="notEqual">
      <formula>0</formula>
    </cfRule>
    <cfRule type="cellIs" dxfId="31" priority="2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9"/>
  <sheetViews>
    <sheetView zoomScale="70" zoomScaleNormal="70" workbookViewId="0">
      <pane ySplit="3" topLeftCell="A4" activePane="bottomLeft" state="frozen"/>
      <selection pane="bottomLeft" activeCell="E19" sqref="E19"/>
    </sheetView>
  </sheetViews>
  <sheetFormatPr defaultRowHeight="14.5" x14ac:dyDescent="0.35"/>
  <cols>
    <col min="1" max="1" width="12.54296875" style="6" customWidth="1"/>
    <col min="2" max="2" width="6.81640625" style="6" customWidth="1"/>
    <col min="3" max="3" width="18.1796875" style="7" bestFit="1" customWidth="1"/>
    <col min="4" max="4" width="22" style="4" bestFit="1" customWidth="1"/>
    <col min="5" max="5" width="34.453125" style="3" customWidth="1"/>
    <col min="6" max="6" width="11.1796875" style="6" customWidth="1"/>
    <col min="7" max="7" width="12" style="6" bestFit="1" customWidth="1"/>
    <col min="8" max="9" width="12.1796875" style="8" customWidth="1"/>
    <col min="10" max="10" width="12.54296875" style="178" bestFit="1" customWidth="1"/>
    <col min="11" max="11" width="10.54296875" style="188" customWidth="1"/>
    <col min="12" max="12" width="9.81640625" style="9" customWidth="1"/>
    <col min="13" max="13" width="9.81640625" style="10" customWidth="1"/>
    <col min="14" max="14" width="9.81640625" bestFit="1" customWidth="1"/>
    <col min="15" max="15" width="9.81640625" customWidth="1"/>
    <col min="16" max="16" width="10.1796875" bestFit="1" customWidth="1"/>
    <col min="17" max="17" width="10" customWidth="1"/>
  </cols>
  <sheetData>
    <row r="1" spans="1:21" ht="15.75" x14ac:dyDescent="0.25">
      <c r="A1" s="1" t="s">
        <v>366</v>
      </c>
      <c r="B1" s="1" t="s">
        <v>366</v>
      </c>
      <c r="C1" t="s">
        <v>366</v>
      </c>
      <c r="D1" s="14" t="s">
        <v>366</v>
      </c>
      <c r="E1" s="15" t="s">
        <v>0</v>
      </c>
      <c r="F1" s="16">
        <f t="shared" ref="F1:K1" si="0">SUM(F4:F946)</f>
        <v>720</v>
      </c>
      <c r="G1" s="16">
        <f t="shared" si="0"/>
        <v>182</v>
      </c>
      <c r="H1" s="16">
        <f t="shared" si="0"/>
        <v>1207.3999999999999</v>
      </c>
      <c r="I1" s="16">
        <f t="shared" si="0"/>
        <v>793</v>
      </c>
      <c r="J1" s="16">
        <f t="shared" si="0"/>
        <v>2902.4</v>
      </c>
      <c r="K1" s="186">
        <f t="shared" si="0"/>
        <v>18</v>
      </c>
      <c r="L1" s="17">
        <f>SUM(F1:I1)</f>
        <v>2902.3999999999996</v>
      </c>
      <c r="M1" s="181">
        <f>J1-L1</f>
        <v>0</v>
      </c>
      <c r="N1" s="21">
        <f>SUM(N4:N5577)</f>
        <v>1501.3999999999999</v>
      </c>
      <c r="O1" t="s">
        <v>366</v>
      </c>
    </row>
    <row r="2" spans="1:21" ht="15.5" x14ac:dyDescent="0.35">
      <c r="A2" s="1" t="s">
        <v>366</v>
      </c>
      <c r="B2" s="1"/>
      <c r="C2" s="18" t="s">
        <v>366</v>
      </c>
      <c r="D2" s="14"/>
      <c r="E2" s="19" t="s">
        <v>1</v>
      </c>
      <c r="F2" s="20">
        <f>SUBTOTAL(9,F4:F5405)</f>
        <v>720</v>
      </c>
      <c r="G2" s="20">
        <f>SUBTOTAL(9,G4:G5405)</f>
        <v>182</v>
      </c>
      <c r="H2" s="20">
        <f>SUBTOTAL(9,H4:H5405)</f>
        <v>1207.3999999999999</v>
      </c>
      <c r="I2" s="20">
        <f>SUBTOTAL(9,I4:I5405)</f>
        <v>793</v>
      </c>
      <c r="J2" s="20">
        <f>SUBTOTAL(9,J4:J5405)</f>
        <v>2902.4</v>
      </c>
      <c r="K2" s="187">
        <f>SUBTOTAL(9,K4:K979)</f>
        <v>18</v>
      </c>
      <c r="L2" s="21"/>
      <c r="M2" s="181"/>
      <c r="N2" s="21">
        <f>SUBTOTAL(9,N4:N5577)</f>
        <v>1501.3999999999999</v>
      </c>
    </row>
    <row r="3" spans="1:21" ht="15" thickBot="1" x14ac:dyDescent="0.4">
      <c r="A3" s="22" t="s">
        <v>2</v>
      </c>
      <c r="B3" s="22"/>
      <c r="C3" s="23" t="s">
        <v>3</v>
      </c>
      <c r="D3" s="24" t="s">
        <v>4</v>
      </c>
      <c r="E3" s="24" t="s">
        <v>5</v>
      </c>
      <c r="F3" s="25" t="s">
        <v>6</v>
      </c>
      <c r="G3" s="25" t="s">
        <v>7</v>
      </c>
      <c r="H3" s="25" t="s">
        <v>458</v>
      </c>
      <c r="I3" s="25" t="s">
        <v>1435</v>
      </c>
      <c r="J3" s="25" t="s">
        <v>8</v>
      </c>
      <c r="K3" s="25" t="s">
        <v>9</v>
      </c>
      <c r="L3" s="26" t="s">
        <v>10</v>
      </c>
      <c r="M3" s="182" t="s">
        <v>11</v>
      </c>
      <c r="N3" s="179" t="s">
        <v>400</v>
      </c>
    </row>
    <row r="4" spans="1:21" s="293" customFormat="1" x14ac:dyDescent="0.35">
      <c r="A4" s="168" t="s">
        <v>233</v>
      </c>
      <c r="B4" s="247"/>
      <c r="C4" s="86">
        <v>190820</v>
      </c>
      <c r="D4" s="169" t="s">
        <v>1881</v>
      </c>
      <c r="E4" s="170" t="s">
        <v>235</v>
      </c>
      <c r="F4" s="321">
        <v>98</v>
      </c>
      <c r="G4" s="322">
        <v>11</v>
      </c>
      <c r="H4" s="323">
        <v>17</v>
      </c>
      <c r="I4" s="324">
        <v>31</v>
      </c>
      <c r="J4" s="61">
        <v>157</v>
      </c>
      <c r="K4" s="34">
        <v>0</v>
      </c>
      <c r="L4" s="130">
        <v>110</v>
      </c>
      <c r="M4" s="72"/>
      <c r="N4" s="180"/>
    </row>
    <row r="5" spans="1:21" x14ac:dyDescent="0.35">
      <c r="A5" s="148" t="s">
        <v>233</v>
      </c>
      <c r="B5" s="247"/>
      <c r="C5" s="86">
        <v>190819</v>
      </c>
      <c r="D5" s="169" t="s">
        <v>236</v>
      </c>
      <c r="E5" s="170" t="s">
        <v>235</v>
      </c>
      <c r="F5" s="321">
        <v>0</v>
      </c>
      <c r="G5" s="322">
        <v>4</v>
      </c>
      <c r="H5" s="323">
        <v>3</v>
      </c>
      <c r="I5" s="324">
        <v>4</v>
      </c>
      <c r="J5" s="61">
        <v>11</v>
      </c>
      <c r="K5" s="34">
        <v>0</v>
      </c>
      <c r="L5" s="130">
        <v>110</v>
      </c>
      <c r="M5" s="72"/>
      <c r="N5" s="180">
        <f t="shared" ref="N5:N26" si="1">J5-K5</f>
        <v>11</v>
      </c>
    </row>
    <row r="6" spans="1:21" s="293" customFormat="1" x14ac:dyDescent="0.35">
      <c r="A6" s="148" t="s">
        <v>233</v>
      </c>
      <c r="B6" s="247"/>
      <c r="C6" s="86">
        <v>191853</v>
      </c>
      <c r="D6" s="169" t="s">
        <v>188</v>
      </c>
      <c r="E6" s="170" t="s">
        <v>1899</v>
      </c>
      <c r="F6" s="321">
        <v>1</v>
      </c>
      <c r="G6" s="322">
        <v>3</v>
      </c>
      <c r="H6" s="323">
        <v>0</v>
      </c>
      <c r="I6" s="324">
        <v>4</v>
      </c>
      <c r="J6" s="61">
        <v>8</v>
      </c>
      <c r="K6" s="34">
        <v>0</v>
      </c>
      <c r="L6" s="130">
        <v>110</v>
      </c>
      <c r="M6" s="72"/>
      <c r="N6" s="180"/>
    </row>
    <row r="7" spans="1:21" x14ac:dyDescent="0.35">
      <c r="A7" s="148" t="s">
        <v>233</v>
      </c>
      <c r="B7" s="247"/>
      <c r="C7" s="88">
        <v>190817</v>
      </c>
      <c r="D7" s="169" t="s">
        <v>36</v>
      </c>
      <c r="E7" s="170" t="s">
        <v>368</v>
      </c>
      <c r="F7" s="321">
        <v>0</v>
      </c>
      <c r="G7" s="322">
        <v>0</v>
      </c>
      <c r="H7" s="323">
        <v>0</v>
      </c>
      <c r="I7" s="324">
        <v>0</v>
      </c>
      <c r="J7" s="61">
        <v>0</v>
      </c>
      <c r="K7" s="34">
        <v>0</v>
      </c>
      <c r="L7" s="130">
        <v>110</v>
      </c>
      <c r="M7" s="72"/>
      <c r="N7" s="180">
        <f t="shared" si="1"/>
        <v>0</v>
      </c>
      <c r="P7" s="312"/>
      <c r="Q7" s="312"/>
      <c r="R7" s="311"/>
      <c r="S7" s="310"/>
      <c r="T7" s="310"/>
      <c r="U7" s="310"/>
    </row>
    <row r="8" spans="1:21" x14ac:dyDescent="0.35">
      <c r="A8" s="148" t="s">
        <v>233</v>
      </c>
      <c r="B8" s="247"/>
      <c r="C8" s="86">
        <v>190831</v>
      </c>
      <c r="D8" s="169" t="s">
        <v>237</v>
      </c>
      <c r="E8" s="170" t="s">
        <v>238</v>
      </c>
      <c r="F8" s="321">
        <v>0</v>
      </c>
      <c r="G8" s="322">
        <v>0</v>
      </c>
      <c r="H8" s="323">
        <v>0</v>
      </c>
      <c r="I8" s="324">
        <v>0</v>
      </c>
      <c r="J8" s="61">
        <v>0</v>
      </c>
      <c r="K8" s="34">
        <v>0</v>
      </c>
      <c r="L8" s="130">
        <v>110</v>
      </c>
      <c r="M8" s="72"/>
      <c r="N8" s="180">
        <f t="shared" si="1"/>
        <v>0</v>
      </c>
      <c r="P8" s="312"/>
      <c r="Q8" s="312"/>
      <c r="R8" s="311"/>
      <c r="S8" s="310"/>
      <c r="T8" s="310"/>
      <c r="U8" s="310"/>
    </row>
    <row r="9" spans="1:21" x14ac:dyDescent="0.35">
      <c r="A9" s="148" t="s">
        <v>233</v>
      </c>
      <c r="B9" s="247"/>
      <c r="C9" s="86">
        <v>190839</v>
      </c>
      <c r="D9" s="169" t="s">
        <v>490</v>
      </c>
      <c r="E9" s="170" t="s">
        <v>240</v>
      </c>
      <c r="F9" s="321">
        <v>0</v>
      </c>
      <c r="G9" s="322">
        <v>0</v>
      </c>
      <c r="H9" s="323">
        <v>0</v>
      </c>
      <c r="I9" s="324">
        <v>0</v>
      </c>
      <c r="J9" s="61">
        <v>0</v>
      </c>
      <c r="K9" s="34">
        <v>0</v>
      </c>
      <c r="L9" s="130">
        <v>110</v>
      </c>
      <c r="M9" s="72"/>
      <c r="N9" s="180">
        <f t="shared" si="1"/>
        <v>0</v>
      </c>
      <c r="P9" s="312"/>
      <c r="Q9" s="312"/>
      <c r="R9" s="311"/>
      <c r="S9" s="310"/>
      <c r="T9" s="310"/>
      <c r="U9" s="310"/>
    </row>
    <row r="10" spans="1:21" x14ac:dyDescent="0.35">
      <c r="A10" s="148" t="s">
        <v>233</v>
      </c>
      <c r="B10" s="247"/>
      <c r="C10" s="89">
        <v>190841</v>
      </c>
      <c r="D10" s="169" t="s">
        <v>38</v>
      </c>
      <c r="E10" s="170" t="s">
        <v>723</v>
      </c>
      <c r="F10" s="321">
        <v>112</v>
      </c>
      <c r="G10" s="322">
        <v>10</v>
      </c>
      <c r="H10" s="323">
        <v>21</v>
      </c>
      <c r="I10" s="324">
        <v>37</v>
      </c>
      <c r="J10" s="61">
        <v>180</v>
      </c>
      <c r="K10" s="34">
        <v>0</v>
      </c>
      <c r="L10" s="130">
        <v>110</v>
      </c>
      <c r="M10" s="72"/>
      <c r="N10" s="180">
        <f t="shared" si="1"/>
        <v>180</v>
      </c>
      <c r="P10" s="312"/>
      <c r="Q10" s="312"/>
      <c r="R10" s="311"/>
      <c r="S10" s="310"/>
      <c r="T10" s="310"/>
      <c r="U10" s="310"/>
    </row>
    <row r="11" spans="1:21" x14ac:dyDescent="0.35">
      <c r="A11" s="148" t="s">
        <v>233</v>
      </c>
      <c r="B11" s="247"/>
      <c r="C11" s="86">
        <v>190842</v>
      </c>
      <c r="D11" s="139" t="s">
        <v>491</v>
      </c>
      <c r="E11" s="170" t="s">
        <v>238</v>
      </c>
      <c r="F11" s="321">
        <v>0</v>
      </c>
      <c r="G11" s="322">
        <v>1</v>
      </c>
      <c r="H11" s="323">
        <v>0</v>
      </c>
      <c r="I11" s="324">
        <v>0</v>
      </c>
      <c r="J11" s="61">
        <v>1</v>
      </c>
      <c r="K11" s="34">
        <v>0</v>
      </c>
      <c r="L11" s="130">
        <v>110</v>
      </c>
      <c r="M11" s="72"/>
      <c r="N11" s="180">
        <f t="shared" si="1"/>
        <v>1</v>
      </c>
    </row>
    <row r="12" spans="1:21" x14ac:dyDescent="0.35">
      <c r="A12" s="148" t="s">
        <v>233</v>
      </c>
      <c r="B12" s="247"/>
      <c r="C12" s="89">
        <v>190837</v>
      </c>
      <c r="D12" s="169" t="s">
        <v>1936</v>
      </c>
      <c r="E12" s="170" t="s">
        <v>1937</v>
      </c>
      <c r="F12" s="321">
        <v>3</v>
      </c>
      <c r="G12" s="322">
        <v>7</v>
      </c>
      <c r="H12" s="323">
        <v>14</v>
      </c>
      <c r="I12" s="324">
        <v>26</v>
      </c>
      <c r="J12" s="61">
        <v>50</v>
      </c>
      <c r="K12" s="34">
        <v>0</v>
      </c>
      <c r="L12" s="213">
        <v>110</v>
      </c>
      <c r="M12" s="72"/>
      <c r="N12" s="180">
        <f t="shared" si="1"/>
        <v>50</v>
      </c>
    </row>
    <row r="13" spans="1:21" s="295" customFormat="1" x14ac:dyDescent="0.35">
      <c r="A13" s="148" t="s">
        <v>233</v>
      </c>
      <c r="B13" s="247"/>
      <c r="C13" s="86">
        <v>190850</v>
      </c>
      <c r="D13" s="169" t="s">
        <v>42</v>
      </c>
      <c r="E13" s="170" t="s">
        <v>235</v>
      </c>
      <c r="F13" s="321">
        <v>16</v>
      </c>
      <c r="G13" s="322">
        <v>10</v>
      </c>
      <c r="H13" s="323">
        <v>14</v>
      </c>
      <c r="I13" s="324">
        <v>8</v>
      </c>
      <c r="J13" s="61">
        <v>48</v>
      </c>
      <c r="K13" s="34">
        <v>1</v>
      </c>
      <c r="L13" s="213">
        <v>125</v>
      </c>
      <c r="M13" s="72"/>
      <c r="N13" s="180"/>
    </row>
    <row r="14" spans="1:21" s="310" customFormat="1" x14ac:dyDescent="0.35">
      <c r="A14" s="148" t="s">
        <v>233</v>
      </c>
      <c r="B14" s="247"/>
      <c r="C14" s="86">
        <v>190851</v>
      </c>
      <c r="D14" s="169" t="s">
        <v>187</v>
      </c>
      <c r="E14" s="170" t="s">
        <v>2215</v>
      </c>
      <c r="F14" s="321">
        <v>0</v>
      </c>
      <c r="G14" s="322">
        <v>2</v>
      </c>
      <c r="H14" s="323">
        <v>4</v>
      </c>
      <c r="I14" s="324">
        <v>2</v>
      </c>
      <c r="J14" s="61">
        <v>8</v>
      </c>
      <c r="K14" s="34">
        <v>0</v>
      </c>
      <c r="L14" s="213">
        <v>135</v>
      </c>
      <c r="M14" s="72"/>
      <c r="N14" s="180"/>
    </row>
    <row r="15" spans="1:21" x14ac:dyDescent="0.35">
      <c r="A15" s="148" t="s">
        <v>233</v>
      </c>
      <c r="B15" s="247"/>
      <c r="C15" s="89">
        <v>190852</v>
      </c>
      <c r="D15" s="169" t="s">
        <v>192</v>
      </c>
      <c r="E15" s="170" t="s">
        <v>1580</v>
      </c>
      <c r="F15" s="321">
        <v>0</v>
      </c>
      <c r="G15" s="322">
        <v>2</v>
      </c>
      <c r="H15" s="323">
        <v>1</v>
      </c>
      <c r="I15" s="324">
        <v>2</v>
      </c>
      <c r="J15" s="61">
        <v>5</v>
      </c>
      <c r="K15" s="34">
        <v>0</v>
      </c>
      <c r="L15" s="213">
        <v>170</v>
      </c>
      <c r="M15" s="72"/>
      <c r="N15" s="180">
        <f t="shared" si="1"/>
        <v>5</v>
      </c>
    </row>
    <row r="16" spans="1:21" s="287" customFormat="1" x14ac:dyDescent="0.35">
      <c r="A16" s="148" t="s">
        <v>233</v>
      </c>
      <c r="B16" s="247"/>
      <c r="C16" s="89">
        <v>190853</v>
      </c>
      <c r="D16" s="169" t="s">
        <v>193</v>
      </c>
      <c r="E16" s="170" t="s">
        <v>1867</v>
      </c>
      <c r="F16" s="321">
        <v>2</v>
      </c>
      <c r="G16" s="322">
        <v>3</v>
      </c>
      <c r="H16" s="323">
        <v>2</v>
      </c>
      <c r="I16" s="324">
        <v>7</v>
      </c>
      <c r="J16" s="61">
        <v>14</v>
      </c>
      <c r="K16" s="34">
        <v>0</v>
      </c>
      <c r="L16" s="213">
        <v>200</v>
      </c>
      <c r="M16" s="72"/>
      <c r="N16" s="180"/>
    </row>
    <row r="17" spans="1:20" s="287" customFormat="1" x14ac:dyDescent="0.35">
      <c r="A17" s="148" t="s">
        <v>233</v>
      </c>
      <c r="B17" s="247"/>
      <c r="C17" s="90">
        <v>191902</v>
      </c>
      <c r="D17" s="169" t="s">
        <v>195</v>
      </c>
      <c r="E17" s="170" t="s">
        <v>235</v>
      </c>
      <c r="F17" s="321">
        <v>3</v>
      </c>
      <c r="G17" s="322">
        <v>5</v>
      </c>
      <c r="H17" s="323">
        <v>9</v>
      </c>
      <c r="I17" s="324">
        <v>5</v>
      </c>
      <c r="J17" s="61">
        <v>22</v>
      </c>
      <c r="K17" s="34">
        <v>0</v>
      </c>
      <c r="L17" s="213">
        <v>200</v>
      </c>
      <c r="M17" s="72"/>
      <c r="N17" s="180"/>
    </row>
    <row r="18" spans="1:20" s="310" customFormat="1" x14ac:dyDescent="0.35">
      <c r="A18" s="148" t="s">
        <v>233</v>
      </c>
      <c r="B18" s="247"/>
      <c r="C18" s="90">
        <v>191908</v>
      </c>
      <c r="D18" s="169" t="s">
        <v>2296</v>
      </c>
      <c r="E18" s="170" t="s">
        <v>2297</v>
      </c>
      <c r="F18" s="321">
        <v>0</v>
      </c>
      <c r="G18" s="322">
        <v>0</v>
      </c>
      <c r="H18" s="323">
        <v>0</v>
      </c>
      <c r="I18" s="324">
        <v>1</v>
      </c>
      <c r="J18" s="61">
        <v>1</v>
      </c>
      <c r="K18" s="34">
        <v>0</v>
      </c>
      <c r="L18" s="213">
        <v>235</v>
      </c>
      <c r="M18" s="72"/>
      <c r="N18" s="180"/>
    </row>
    <row r="19" spans="1:20" x14ac:dyDescent="0.35">
      <c r="A19" s="148" t="s">
        <v>233</v>
      </c>
      <c r="B19" s="247"/>
      <c r="C19" s="90">
        <v>190835</v>
      </c>
      <c r="D19" s="169" t="s">
        <v>197</v>
      </c>
      <c r="E19" s="170" t="s">
        <v>1580</v>
      </c>
      <c r="F19" s="321">
        <v>19</v>
      </c>
      <c r="G19" s="322">
        <v>8</v>
      </c>
      <c r="H19" s="323">
        <v>9</v>
      </c>
      <c r="I19" s="324">
        <v>10</v>
      </c>
      <c r="J19" s="61">
        <v>46</v>
      </c>
      <c r="K19" s="34">
        <v>0</v>
      </c>
      <c r="L19" s="213">
        <v>235</v>
      </c>
      <c r="M19" s="72"/>
      <c r="N19" s="180">
        <f t="shared" si="1"/>
        <v>46</v>
      </c>
    </row>
    <row r="20" spans="1:20" s="293" customFormat="1" x14ac:dyDescent="0.35">
      <c r="A20" s="148" t="s">
        <v>233</v>
      </c>
      <c r="B20" s="247"/>
      <c r="C20" s="86">
        <v>191925</v>
      </c>
      <c r="D20" s="169" t="s">
        <v>198</v>
      </c>
      <c r="E20" s="170" t="s">
        <v>235</v>
      </c>
      <c r="F20" s="321">
        <v>0</v>
      </c>
      <c r="G20" s="322">
        <v>0</v>
      </c>
      <c r="H20" s="323">
        <v>0</v>
      </c>
      <c r="I20" s="324">
        <v>0</v>
      </c>
      <c r="J20" s="61">
        <v>0</v>
      </c>
      <c r="K20" s="34">
        <v>0</v>
      </c>
      <c r="L20" s="213">
        <v>235</v>
      </c>
      <c r="M20" s="72"/>
      <c r="N20" s="180"/>
    </row>
    <row r="21" spans="1:20" x14ac:dyDescent="0.35">
      <c r="A21" s="148" t="s">
        <v>233</v>
      </c>
      <c r="B21" s="247"/>
      <c r="C21" s="86">
        <v>190830</v>
      </c>
      <c r="D21" s="169" t="s">
        <v>198</v>
      </c>
      <c r="E21" s="170" t="s">
        <v>1580</v>
      </c>
      <c r="F21" s="321">
        <v>0</v>
      </c>
      <c r="G21" s="322">
        <v>0</v>
      </c>
      <c r="H21" s="323">
        <v>0</v>
      </c>
      <c r="I21" s="324">
        <v>1</v>
      </c>
      <c r="J21" s="61">
        <v>1</v>
      </c>
      <c r="K21" s="34">
        <v>2</v>
      </c>
      <c r="L21" s="213">
        <v>235</v>
      </c>
      <c r="M21" s="72"/>
      <c r="N21" s="180">
        <f t="shared" si="1"/>
        <v>-1</v>
      </c>
    </row>
    <row r="22" spans="1:20" s="244" customFormat="1" x14ac:dyDescent="0.35">
      <c r="A22" s="148" t="s">
        <v>233</v>
      </c>
      <c r="B22" s="247"/>
      <c r="C22" s="86">
        <v>191926</v>
      </c>
      <c r="D22" s="169" t="s">
        <v>199</v>
      </c>
      <c r="E22" s="170" t="s">
        <v>235</v>
      </c>
      <c r="F22" s="321">
        <v>149</v>
      </c>
      <c r="G22" s="322">
        <v>6</v>
      </c>
      <c r="H22" s="323">
        <v>4</v>
      </c>
      <c r="I22" s="324">
        <v>16</v>
      </c>
      <c r="J22" s="61">
        <v>175</v>
      </c>
      <c r="K22" s="34">
        <v>0</v>
      </c>
      <c r="L22" s="213">
        <v>260</v>
      </c>
      <c r="M22" s="72"/>
      <c r="N22" s="180"/>
      <c r="Q22"/>
      <c r="R22"/>
      <c r="S22"/>
      <c r="T22"/>
    </row>
    <row r="23" spans="1:20" x14ac:dyDescent="0.35">
      <c r="A23" s="148" t="s">
        <v>233</v>
      </c>
      <c r="B23" s="247"/>
      <c r="C23" s="86">
        <v>191942</v>
      </c>
      <c r="D23" s="169" t="s">
        <v>207</v>
      </c>
      <c r="E23" s="170" t="s">
        <v>235</v>
      </c>
      <c r="F23" s="321">
        <v>11</v>
      </c>
      <c r="G23" s="322">
        <v>2</v>
      </c>
      <c r="H23" s="323">
        <v>4</v>
      </c>
      <c r="I23" s="324">
        <v>4</v>
      </c>
      <c r="J23" s="61">
        <v>21</v>
      </c>
      <c r="K23" s="34">
        <v>0</v>
      </c>
      <c r="L23" s="213">
        <v>340</v>
      </c>
      <c r="M23" s="72"/>
      <c r="N23" s="180">
        <f t="shared" si="1"/>
        <v>21</v>
      </c>
    </row>
    <row r="24" spans="1:20" x14ac:dyDescent="0.35">
      <c r="A24" s="148" t="s">
        <v>233</v>
      </c>
      <c r="B24" s="247"/>
      <c r="C24" s="86">
        <v>191931</v>
      </c>
      <c r="D24" s="169" t="s">
        <v>202</v>
      </c>
      <c r="E24" s="170" t="s">
        <v>235</v>
      </c>
      <c r="F24" s="321">
        <v>48</v>
      </c>
      <c r="G24" s="322">
        <v>3</v>
      </c>
      <c r="H24" s="323">
        <v>6</v>
      </c>
      <c r="I24" s="324">
        <v>10</v>
      </c>
      <c r="J24" s="61">
        <v>67</v>
      </c>
      <c r="K24" s="34">
        <v>0</v>
      </c>
      <c r="L24" s="213">
        <v>330</v>
      </c>
      <c r="M24" s="72"/>
      <c r="N24" s="180">
        <f t="shared" si="1"/>
        <v>67</v>
      </c>
    </row>
    <row r="25" spans="1:20" x14ac:dyDescent="0.35">
      <c r="A25" s="148" t="s">
        <v>233</v>
      </c>
      <c r="B25" s="247"/>
      <c r="C25" s="86">
        <v>191932</v>
      </c>
      <c r="D25" s="169" t="s">
        <v>2212</v>
      </c>
      <c r="E25" s="170" t="s">
        <v>235</v>
      </c>
      <c r="F25" s="321">
        <v>0</v>
      </c>
      <c r="G25" s="322">
        <v>2</v>
      </c>
      <c r="H25" s="323">
        <v>2</v>
      </c>
      <c r="I25" s="324">
        <v>1</v>
      </c>
      <c r="J25" s="61">
        <v>5</v>
      </c>
      <c r="K25" s="34">
        <v>0</v>
      </c>
      <c r="L25" s="213">
        <v>355</v>
      </c>
      <c r="M25" s="72"/>
      <c r="N25" s="180">
        <f t="shared" si="1"/>
        <v>5</v>
      </c>
    </row>
    <row r="26" spans="1:20" x14ac:dyDescent="0.35">
      <c r="A26" s="148" t="s">
        <v>233</v>
      </c>
      <c r="B26" s="247"/>
      <c r="C26" s="86">
        <v>191937</v>
      </c>
      <c r="D26" s="169" t="s">
        <v>206</v>
      </c>
      <c r="E26" s="170" t="s">
        <v>235</v>
      </c>
      <c r="F26" s="321">
        <v>0</v>
      </c>
      <c r="G26" s="322">
        <v>3</v>
      </c>
      <c r="H26" s="323">
        <v>8</v>
      </c>
      <c r="I26" s="324">
        <v>5</v>
      </c>
      <c r="J26" s="61">
        <v>16</v>
      </c>
      <c r="K26" s="34">
        <v>0</v>
      </c>
      <c r="L26" s="213">
        <v>290</v>
      </c>
      <c r="M26" s="72"/>
      <c r="N26" s="180">
        <f t="shared" si="1"/>
        <v>16</v>
      </c>
      <c r="Q26" s="310"/>
      <c r="R26" s="310"/>
      <c r="S26" s="310"/>
      <c r="T26" s="310"/>
    </row>
    <row r="27" spans="1:20" s="310" customFormat="1" x14ac:dyDescent="0.35">
      <c r="A27" s="177" t="s">
        <v>2410</v>
      </c>
      <c r="B27" s="247"/>
      <c r="C27" s="86" t="s">
        <v>2935</v>
      </c>
      <c r="D27" s="169" t="s">
        <v>209</v>
      </c>
      <c r="E27" s="170" t="s">
        <v>2936</v>
      </c>
      <c r="F27" s="321">
        <v>0</v>
      </c>
      <c r="G27" s="322">
        <v>0</v>
      </c>
      <c r="H27" s="323">
        <v>0</v>
      </c>
      <c r="I27" s="324">
        <v>2</v>
      </c>
      <c r="J27" s="61">
        <v>2</v>
      </c>
      <c r="K27" s="34">
        <v>0</v>
      </c>
      <c r="L27" s="213">
        <v>35</v>
      </c>
      <c r="M27" s="72"/>
      <c r="N27" s="180"/>
    </row>
    <row r="28" spans="1:20" s="310" customFormat="1" x14ac:dyDescent="0.35">
      <c r="A28" s="490" t="s">
        <v>2004</v>
      </c>
      <c r="B28" s="247"/>
      <c r="C28" s="86" t="s">
        <v>2937</v>
      </c>
      <c r="D28" s="169" t="s">
        <v>2938</v>
      </c>
      <c r="E28" s="170" t="s">
        <v>2936</v>
      </c>
      <c r="F28" s="321">
        <v>0</v>
      </c>
      <c r="G28" s="322">
        <v>0</v>
      </c>
      <c r="H28" s="323">
        <v>0</v>
      </c>
      <c r="I28" s="324">
        <v>15</v>
      </c>
      <c r="J28" s="61">
        <v>15</v>
      </c>
      <c r="K28" s="34">
        <v>0</v>
      </c>
      <c r="L28" s="213">
        <v>65</v>
      </c>
      <c r="M28" s="72"/>
      <c r="N28" s="180"/>
    </row>
    <row r="29" spans="1:20" s="310" customFormat="1" x14ac:dyDescent="0.35">
      <c r="A29" s="490" t="s">
        <v>2004</v>
      </c>
      <c r="B29" s="247"/>
      <c r="C29" s="12" t="s">
        <v>2939</v>
      </c>
      <c r="D29" s="169" t="s">
        <v>2940</v>
      </c>
      <c r="E29" s="170" t="s">
        <v>2936</v>
      </c>
      <c r="F29" s="321">
        <v>0</v>
      </c>
      <c r="G29" s="322">
        <v>0</v>
      </c>
      <c r="H29" s="323">
        <v>0</v>
      </c>
      <c r="I29" s="324">
        <v>3</v>
      </c>
      <c r="J29" s="61">
        <v>3</v>
      </c>
      <c r="K29" s="34">
        <v>0</v>
      </c>
      <c r="L29" s="213">
        <v>110</v>
      </c>
      <c r="M29" s="72"/>
      <c r="N29" s="180"/>
    </row>
    <row r="30" spans="1:20" s="310" customFormat="1" x14ac:dyDescent="0.35">
      <c r="A30" s="490" t="s">
        <v>2004</v>
      </c>
      <c r="B30" s="247"/>
      <c r="C30" s="315" t="s">
        <v>2409</v>
      </c>
      <c r="D30" s="86" t="s">
        <v>181</v>
      </c>
      <c r="E30" s="103" t="s">
        <v>2924</v>
      </c>
      <c r="F30" s="321">
        <v>0</v>
      </c>
      <c r="G30" s="322">
        <v>0</v>
      </c>
      <c r="H30" s="323">
        <v>0</v>
      </c>
      <c r="I30" s="324">
        <v>0</v>
      </c>
      <c r="J30" s="61">
        <v>0</v>
      </c>
      <c r="K30" s="34">
        <v>0</v>
      </c>
      <c r="L30" s="213">
        <v>62</v>
      </c>
      <c r="M30" s="72"/>
      <c r="N30" s="180"/>
    </row>
    <row r="31" spans="1:20" s="310" customFormat="1" x14ac:dyDescent="0.35">
      <c r="A31" s="490" t="s">
        <v>2004</v>
      </c>
      <c r="B31" s="247"/>
      <c r="C31" s="146" t="s">
        <v>2288</v>
      </c>
      <c r="D31" s="86" t="s">
        <v>38</v>
      </c>
      <c r="E31" s="103" t="s">
        <v>2289</v>
      </c>
      <c r="F31" s="321">
        <v>0</v>
      </c>
      <c r="G31" s="322">
        <v>0</v>
      </c>
      <c r="H31" s="323">
        <v>0</v>
      </c>
      <c r="I31" s="324">
        <v>1</v>
      </c>
      <c r="J31" s="61">
        <v>1</v>
      </c>
      <c r="K31" s="34">
        <v>0</v>
      </c>
      <c r="L31" s="213">
        <v>75</v>
      </c>
      <c r="M31" s="72"/>
      <c r="N31" s="180"/>
    </row>
    <row r="32" spans="1:20" s="310" customFormat="1" x14ac:dyDescent="0.35">
      <c r="A32" s="490" t="s">
        <v>2004</v>
      </c>
      <c r="B32" s="247"/>
      <c r="C32" s="146" t="s">
        <v>2626</v>
      </c>
      <c r="D32" s="86" t="s">
        <v>292</v>
      </c>
      <c r="E32" s="103" t="s">
        <v>2627</v>
      </c>
      <c r="F32" s="321">
        <v>0</v>
      </c>
      <c r="G32" s="322">
        <v>0</v>
      </c>
      <c r="H32" s="323">
        <v>0</v>
      </c>
      <c r="I32" s="324">
        <v>5</v>
      </c>
      <c r="J32" s="61">
        <v>5</v>
      </c>
      <c r="K32" s="34">
        <v>0</v>
      </c>
      <c r="L32" s="213">
        <v>177</v>
      </c>
      <c r="M32" s="72"/>
      <c r="N32" s="180"/>
      <c r="Q32"/>
      <c r="R32"/>
      <c r="S32"/>
      <c r="T32"/>
    </row>
    <row r="33" spans="1:20" ht="14.15" customHeight="1" x14ac:dyDescent="0.35">
      <c r="A33" s="490" t="s">
        <v>2004</v>
      </c>
      <c r="B33" s="247"/>
      <c r="C33" s="139" t="s">
        <v>2290</v>
      </c>
      <c r="D33" s="86" t="s">
        <v>2005</v>
      </c>
      <c r="E33" s="103" t="s">
        <v>2136</v>
      </c>
      <c r="F33" s="321">
        <v>0</v>
      </c>
      <c r="G33" s="322">
        <v>0</v>
      </c>
      <c r="H33" s="323">
        <v>0</v>
      </c>
      <c r="I33" s="324">
        <v>3</v>
      </c>
      <c r="J33" s="61">
        <v>3</v>
      </c>
      <c r="K33" s="34">
        <v>0</v>
      </c>
      <c r="L33" s="213">
        <v>186</v>
      </c>
      <c r="M33" s="72"/>
      <c r="N33" s="180"/>
      <c r="P33" s="310"/>
    </row>
    <row r="34" spans="1:20" x14ac:dyDescent="0.35">
      <c r="A34" s="490" t="s">
        <v>2004</v>
      </c>
      <c r="B34" s="247"/>
      <c r="C34" s="139" t="s">
        <v>2321</v>
      </c>
      <c r="D34" s="86" t="s">
        <v>2291</v>
      </c>
      <c r="E34" s="103" t="s">
        <v>2292</v>
      </c>
      <c r="F34" s="321">
        <v>0</v>
      </c>
      <c r="G34" s="322">
        <v>0</v>
      </c>
      <c r="H34" s="323">
        <v>0</v>
      </c>
      <c r="I34" s="324">
        <v>1</v>
      </c>
      <c r="J34" s="61">
        <v>1</v>
      </c>
      <c r="K34" s="34">
        <v>0</v>
      </c>
      <c r="L34" s="213">
        <v>248</v>
      </c>
      <c r="M34" s="72"/>
      <c r="N34" s="180"/>
      <c r="P34" s="310"/>
      <c r="Q34" s="310"/>
      <c r="R34" s="310"/>
      <c r="S34" s="310"/>
      <c r="T34" s="310"/>
    </row>
    <row r="35" spans="1:20" s="310" customFormat="1" x14ac:dyDescent="0.35">
      <c r="A35" s="490" t="s">
        <v>2004</v>
      </c>
      <c r="B35" s="247"/>
      <c r="C35" s="139" t="s">
        <v>2941</v>
      </c>
      <c r="D35" s="86" t="s">
        <v>2942</v>
      </c>
      <c r="E35" s="103" t="s">
        <v>2944</v>
      </c>
      <c r="F35" s="321">
        <v>0</v>
      </c>
      <c r="G35" s="322">
        <v>0</v>
      </c>
      <c r="H35" s="323">
        <v>0</v>
      </c>
      <c r="I35" s="324">
        <v>0</v>
      </c>
      <c r="J35" s="61">
        <v>0</v>
      </c>
      <c r="K35" s="34">
        <v>0</v>
      </c>
      <c r="L35" s="213">
        <v>240</v>
      </c>
      <c r="M35" s="72"/>
      <c r="N35" s="180"/>
    </row>
    <row r="36" spans="1:20" s="310" customFormat="1" x14ac:dyDescent="0.35">
      <c r="A36" s="490" t="s">
        <v>2004</v>
      </c>
      <c r="B36" s="247"/>
      <c r="C36" s="139" t="s">
        <v>2943</v>
      </c>
      <c r="D36" s="86" t="s">
        <v>205</v>
      </c>
      <c r="E36" s="103" t="s">
        <v>2945</v>
      </c>
      <c r="F36" s="321">
        <v>0</v>
      </c>
      <c r="G36" s="322">
        <v>0</v>
      </c>
      <c r="H36" s="323">
        <v>0</v>
      </c>
      <c r="I36" s="324">
        <v>0</v>
      </c>
      <c r="J36" s="61">
        <v>0</v>
      </c>
      <c r="K36" s="34">
        <v>0</v>
      </c>
      <c r="L36" s="213">
        <v>290</v>
      </c>
      <c r="M36" s="72"/>
      <c r="N36" s="180"/>
      <c r="Q36"/>
      <c r="R36"/>
      <c r="S36"/>
      <c r="T36"/>
    </row>
    <row r="37" spans="1:20" x14ac:dyDescent="0.35">
      <c r="A37" s="490" t="s">
        <v>2004</v>
      </c>
      <c r="B37" s="247"/>
      <c r="C37" s="139" t="s">
        <v>2287</v>
      </c>
      <c r="D37" s="86" t="s">
        <v>2293</v>
      </c>
      <c r="E37" s="103" t="s">
        <v>2294</v>
      </c>
      <c r="F37" s="321">
        <v>0</v>
      </c>
      <c r="G37" s="322">
        <v>0</v>
      </c>
      <c r="H37" s="323">
        <v>0</v>
      </c>
      <c r="I37" s="324">
        <v>4</v>
      </c>
      <c r="J37" s="61">
        <v>4</v>
      </c>
      <c r="K37" s="34">
        <v>0</v>
      </c>
      <c r="L37" s="213">
        <v>311</v>
      </c>
      <c r="M37" s="72"/>
      <c r="N37" s="180"/>
      <c r="P37" s="310"/>
    </row>
    <row r="38" spans="1:20" s="310" customFormat="1" ht="15" thickBot="1" x14ac:dyDescent="0.4">
      <c r="A38" s="490" t="s">
        <v>2004</v>
      </c>
      <c r="B38" s="590"/>
      <c r="C38" s="139" t="s">
        <v>4818</v>
      </c>
      <c r="D38" s="86" t="s">
        <v>2259</v>
      </c>
      <c r="E38" s="103" t="s">
        <v>4819</v>
      </c>
      <c r="F38" s="321">
        <v>0</v>
      </c>
      <c r="G38" s="322">
        <v>0</v>
      </c>
      <c r="H38" s="323">
        <v>0</v>
      </c>
      <c r="I38" s="324">
        <v>4</v>
      </c>
      <c r="J38" s="61">
        <v>4</v>
      </c>
      <c r="K38" s="34">
        <v>0</v>
      </c>
      <c r="L38" s="213">
        <v>325</v>
      </c>
      <c r="M38" s="72"/>
      <c r="N38" s="180"/>
    </row>
    <row r="39" spans="1:20" x14ac:dyDescent="0.35">
      <c r="A39" s="168" t="s">
        <v>241</v>
      </c>
      <c r="B39" s="247"/>
      <c r="C39" s="139" t="s">
        <v>242</v>
      </c>
      <c r="D39" s="169" t="s">
        <v>243</v>
      </c>
      <c r="E39" s="170" t="s">
        <v>244</v>
      </c>
      <c r="F39" s="321">
        <v>3</v>
      </c>
      <c r="G39" s="322">
        <v>3</v>
      </c>
      <c r="H39" s="323">
        <v>3</v>
      </c>
      <c r="I39" s="324">
        <v>0</v>
      </c>
      <c r="J39" s="61">
        <v>9</v>
      </c>
      <c r="K39" s="34">
        <v>0</v>
      </c>
      <c r="L39" s="213">
        <v>31</v>
      </c>
      <c r="M39" s="72"/>
      <c r="N39" s="180">
        <f t="shared" ref="N39:N83" si="2">J39-K39</f>
        <v>9</v>
      </c>
      <c r="P39" s="310"/>
    </row>
    <row r="40" spans="1:20" x14ac:dyDescent="0.35">
      <c r="A40" s="148" t="s">
        <v>241</v>
      </c>
      <c r="B40" s="247"/>
      <c r="C40" s="139" t="s">
        <v>245</v>
      </c>
      <c r="D40" s="86" t="s">
        <v>221</v>
      </c>
      <c r="E40" s="103" t="s">
        <v>244</v>
      </c>
      <c r="F40" s="321">
        <v>0</v>
      </c>
      <c r="G40" s="322">
        <v>0</v>
      </c>
      <c r="H40" s="323">
        <v>1</v>
      </c>
      <c r="I40" s="324">
        <v>0</v>
      </c>
      <c r="J40" s="61">
        <v>1</v>
      </c>
      <c r="K40" s="34">
        <v>0</v>
      </c>
      <c r="L40" s="213">
        <v>68</v>
      </c>
      <c r="M40" s="72"/>
      <c r="N40" s="180">
        <f t="shared" si="2"/>
        <v>1</v>
      </c>
      <c r="P40" s="310"/>
      <c r="Q40" s="310"/>
      <c r="R40" s="310"/>
      <c r="S40" s="310"/>
      <c r="T40" s="310"/>
    </row>
    <row r="41" spans="1:20" s="310" customFormat="1" x14ac:dyDescent="0.35">
      <c r="A41" s="148" t="s">
        <v>241</v>
      </c>
      <c r="B41" s="247"/>
      <c r="C41" s="139" t="s">
        <v>2914</v>
      </c>
      <c r="D41" s="86" t="s">
        <v>2915</v>
      </c>
      <c r="E41" s="103" t="s">
        <v>244</v>
      </c>
      <c r="F41" s="321">
        <v>0</v>
      </c>
      <c r="G41" s="322">
        <v>0</v>
      </c>
      <c r="H41" s="323">
        <v>2</v>
      </c>
      <c r="I41" s="324">
        <v>0</v>
      </c>
      <c r="J41" s="61">
        <v>2</v>
      </c>
      <c r="K41" s="34">
        <v>0</v>
      </c>
      <c r="L41" s="213">
        <v>30</v>
      </c>
      <c r="M41" s="72"/>
      <c r="N41" s="180"/>
      <c r="Q41"/>
      <c r="R41"/>
      <c r="S41"/>
      <c r="T41"/>
    </row>
    <row r="42" spans="1:20" x14ac:dyDescent="0.35">
      <c r="A42" s="148" t="s">
        <v>241</v>
      </c>
      <c r="B42" s="247"/>
      <c r="C42" s="139" t="s">
        <v>246</v>
      </c>
      <c r="D42" s="86" t="s">
        <v>247</v>
      </c>
      <c r="E42" s="103" t="s">
        <v>244</v>
      </c>
      <c r="F42" s="321">
        <v>0</v>
      </c>
      <c r="G42" s="322">
        <v>3</v>
      </c>
      <c r="H42" s="323">
        <v>2</v>
      </c>
      <c r="I42" s="324">
        <v>0</v>
      </c>
      <c r="J42" s="61">
        <v>5</v>
      </c>
      <c r="K42" s="34">
        <v>0</v>
      </c>
      <c r="L42" s="213">
        <v>62</v>
      </c>
      <c r="M42" s="72"/>
      <c r="N42" s="180">
        <f t="shared" si="2"/>
        <v>5</v>
      </c>
      <c r="P42" s="310"/>
    </row>
    <row r="43" spans="1:20" x14ac:dyDescent="0.35">
      <c r="A43" s="148" t="s">
        <v>241</v>
      </c>
      <c r="B43" s="247"/>
      <c r="C43" s="139" t="s">
        <v>248</v>
      </c>
      <c r="D43" s="86" t="s">
        <v>249</v>
      </c>
      <c r="E43" s="103" t="s">
        <v>244</v>
      </c>
      <c r="F43" s="321">
        <v>0</v>
      </c>
      <c r="G43" s="322">
        <v>4</v>
      </c>
      <c r="H43" s="323">
        <v>1</v>
      </c>
      <c r="I43" s="324">
        <v>1</v>
      </c>
      <c r="J43" s="61">
        <v>6</v>
      </c>
      <c r="K43" s="34">
        <v>0</v>
      </c>
      <c r="L43" s="213">
        <v>75</v>
      </c>
      <c r="M43" s="72"/>
      <c r="N43" s="180">
        <f t="shared" si="2"/>
        <v>6</v>
      </c>
      <c r="P43" s="310"/>
    </row>
    <row r="44" spans="1:20" x14ac:dyDescent="0.35">
      <c r="A44" s="148" t="s">
        <v>241</v>
      </c>
      <c r="B44" s="247"/>
      <c r="C44" s="139" t="s">
        <v>250</v>
      </c>
      <c r="D44" s="86" t="s">
        <v>251</v>
      </c>
      <c r="E44" s="103" t="s">
        <v>244</v>
      </c>
      <c r="F44" s="321">
        <v>0</v>
      </c>
      <c r="G44" s="322">
        <v>6</v>
      </c>
      <c r="H44" s="323">
        <v>0</v>
      </c>
      <c r="I44" s="324">
        <v>2</v>
      </c>
      <c r="J44" s="61">
        <v>8</v>
      </c>
      <c r="K44" s="34">
        <v>0</v>
      </c>
      <c r="L44" s="213">
        <v>49</v>
      </c>
      <c r="M44" s="72"/>
      <c r="N44" s="180">
        <f t="shared" si="2"/>
        <v>8</v>
      </c>
      <c r="P44" s="310"/>
    </row>
    <row r="45" spans="1:20" x14ac:dyDescent="0.35">
      <c r="A45" s="148" t="s">
        <v>241</v>
      </c>
      <c r="B45" s="247"/>
      <c r="C45" s="139" t="s">
        <v>252</v>
      </c>
      <c r="D45" s="86" t="s">
        <v>222</v>
      </c>
      <c r="E45" s="103" t="s">
        <v>244</v>
      </c>
      <c r="F45" s="321">
        <v>1</v>
      </c>
      <c r="G45" s="322">
        <v>0</v>
      </c>
      <c r="H45" s="323">
        <v>9</v>
      </c>
      <c r="I45" s="324">
        <v>4</v>
      </c>
      <c r="J45" s="61">
        <v>14</v>
      </c>
      <c r="K45" s="34">
        <v>0</v>
      </c>
      <c r="L45" s="213">
        <v>62</v>
      </c>
      <c r="M45" s="72"/>
      <c r="N45" s="180">
        <f t="shared" si="2"/>
        <v>14</v>
      </c>
      <c r="P45" s="310"/>
    </row>
    <row r="46" spans="1:20" x14ac:dyDescent="0.35">
      <c r="A46" s="148" t="s">
        <v>241</v>
      </c>
      <c r="B46" s="247"/>
      <c r="C46" s="139" t="s">
        <v>253</v>
      </c>
      <c r="D46" s="86" t="s">
        <v>254</v>
      </c>
      <c r="E46" s="103" t="s">
        <v>244</v>
      </c>
      <c r="F46" s="321">
        <v>0</v>
      </c>
      <c r="G46" s="322">
        <v>0</v>
      </c>
      <c r="H46" s="323">
        <v>5</v>
      </c>
      <c r="I46" s="324">
        <v>3</v>
      </c>
      <c r="J46" s="61">
        <v>8</v>
      </c>
      <c r="K46" s="34">
        <v>0</v>
      </c>
      <c r="L46" s="213">
        <v>106</v>
      </c>
      <c r="M46" s="72"/>
      <c r="N46" s="180">
        <f t="shared" si="2"/>
        <v>8</v>
      </c>
      <c r="P46" s="310"/>
    </row>
    <row r="47" spans="1:20" x14ac:dyDescent="0.35">
      <c r="A47" s="148" t="s">
        <v>241</v>
      </c>
      <c r="B47" s="247"/>
      <c r="C47" s="139" t="s">
        <v>255</v>
      </c>
      <c r="D47" s="86" t="s">
        <v>256</v>
      </c>
      <c r="E47" s="103" t="s">
        <v>244</v>
      </c>
      <c r="F47" s="321">
        <v>0</v>
      </c>
      <c r="G47" s="322">
        <v>1</v>
      </c>
      <c r="H47" s="323">
        <v>1</v>
      </c>
      <c r="I47" s="324">
        <v>0</v>
      </c>
      <c r="J47" s="61">
        <v>2</v>
      </c>
      <c r="K47" s="34">
        <v>0</v>
      </c>
      <c r="L47" s="213">
        <v>112</v>
      </c>
      <c r="M47" s="72"/>
      <c r="N47" s="180">
        <f t="shared" si="2"/>
        <v>2</v>
      </c>
      <c r="P47" s="310"/>
      <c r="Q47" s="310"/>
      <c r="R47" s="310"/>
      <c r="S47" s="310"/>
      <c r="T47" s="310"/>
    </row>
    <row r="48" spans="1:20" s="310" customFormat="1" x14ac:dyDescent="0.35">
      <c r="A48" s="148" t="s">
        <v>241</v>
      </c>
      <c r="B48" s="247"/>
      <c r="C48" s="139" t="s">
        <v>2916</v>
      </c>
      <c r="D48" s="86" t="s">
        <v>743</v>
      </c>
      <c r="E48" s="103" t="s">
        <v>244</v>
      </c>
      <c r="F48" s="321">
        <v>0</v>
      </c>
      <c r="G48" s="322">
        <v>0</v>
      </c>
      <c r="H48" s="323">
        <v>2</v>
      </c>
      <c r="I48" s="324">
        <v>0</v>
      </c>
      <c r="J48" s="61">
        <v>2</v>
      </c>
      <c r="K48" s="34">
        <v>0</v>
      </c>
      <c r="L48" s="213">
        <v>90</v>
      </c>
      <c r="M48" s="72"/>
      <c r="N48" s="180"/>
    </row>
    <row r="49" spans="1:20" s="310" customFormat="1" x14ac:dyDescent="0.35">
      <c r="A49" s="148" t="s">
        <v>241</v>
      </c>
      <c r="B49" s="247"/>
      <c r="C49" s="139" t="s">
        <v>2917</v>
      </c>
      <c r="D49" s="86" t="s">
        <v>2918</v>
      </c>
      <c r="E49" s="103" t="s">
        <v>244</v>
      </c>
      <c r="F49" s="321">
        <v>0</v>
      </c>
      <c r="G49" s="322">
        <v>0</v>
      </c>
      <c r="H49" s="323">
        <v>1</v>
      </c>
      <c r="I49" s="324">
        <v>0</v>
      </c>
      <c r="J49" s="61">
        <v>1</v>
      </c>
      <c r="K49" s="34">
        <v>0</v>
      </c>
      <c r="L49" s="213">
        <v>100</v>
      </c>
      <c r="M49" s="72"/>
      <c r="N49" s="180"/>
      <c r="Q49"/>
      <c r="R49"/>
      <c r="S49"/>
      <c r="T49"/>
    </row>
    <row r="50" spans="1:20" x14ac:dyDescent="0.35">
      <c r="A50" s="148" t="s">
        <v>241</v>
      </c>
      <c r="B50" s="247"/>
      <c r="C50" s="139" t="s">
        <v>257</v>
      </c>
      <c r="D50" s="86" t="s">
        <v>226</v>
      </c>
      <c r="E50" s="103" t="s">
        <v>244</v>
      </c>
      <c r="F50" s="321">
        <v>0</v>
      </c>
      <c r="G50" s="322">
        <v>2</v>
      </c>
      <c r="H50" s="323">
        <v>4</v>
      </c>
      <c r="I50" s="324">
        <v>3</v>
      </c>
      <c r="J50" s="61">
        <v>9</v>
      </c>
      <c r="K50" s="34">
        <v>0</v>
      </c>
      <c r="L50" s="213">
        <v>106</v>
      </c>
      <c r="M50" s="72"/>
      <c r="N50" s="180">
        <f t="shared" si="2"/>
        <v>9</v>
      </c>
      <c r="P50" s="310"/>
      <c r="Q50" s="244"/>
      <c r="R50" s="244"/>
      <c r="S50" s="244"/>
      <c r="T50" s="244"/>
    </row>
    <row r="51" spans="1:20" s="244" customFormat="1" x14ac:dyDescent="0.35">
      <c r="A51" s="148" t="s">
        <v>241</v>
      </c>
      <c r="B51" s="247"/>
      <c r="C51" s="139" t="s">
        <v>258</v>
      </c>
      <c r="D51" s="86" t="s">
        <v>259</v>
      </c>
      <c r="E51" s="103" t="s">
        <v>244</v>
      </c>
      <c r="F51" s="321">
        <v>2</v>
      </c>
      <c r="G51" s="322">
        <v>5</v>
      </c>
      <c r="H51" s="323">
        <v>10</v>
      </c>
      <c r="I51" s="324">
        <v>6</v>
      </c>
      <c r="J51" s="61">
        <v>23</v>
      </c>
      <c r="K51" s="34">
        <v>0</v>
      </c>
      <c r="L51" s="213">
        <v>37</v>
      </c>
      <c r="M51" s="72"/>
      <c r="N51" s="180">
        <f t="shared" si="2"/>
        <v>23</v>
      </c>
      <c r="P51" s="310"/>
      <c r="Q51"/>
      <c r="R51"/>
      <c r="S51"/>
      <c r="T51"/>
    </row>
    <row r="52" spans="1:20" x14ac:dyDescent="0.35">
      <c r="A52" s="148" t="s">
        <v>241</v>
      </c>
      <c r="B52" s="247"/>
      <c r="C52" s="139" t="s">
        <v>260</v>
      </c>
      <c r="D52" s="86" t="s">
        <v>261</v>
      </c>
      <c r="E52" s="103" t="s">
        <v>244</v>
      </c>
      <c r="F52" s="321">
        <v>1</v>
      </c>
      <c r="G52" s="322">
        <v>4</v>
      </c>
      <c r="H52" s="323">
        <v>3</v>
      </c>
      <c r="I52" s="324">
        <v>3</v>
      </c>
      <c r="J52" s="61">
        <v>11</v>
      </c>
      <c r="K52" s="34">
        <v>0</v>
      </c>
      <c r="L52" s="213">
        <v>49</v>
      </c>
      <c r="M52" s="72"/>
      <c r="N52" s="180">
        <f t="shared" si="2"/>
        <v>11</v>
      </c>
      <c r="P52" s="310"/>
    </row>
    <row r="53" spans="1:20" x14ac:dyDescent="0.35">
      <c r="A53" s="148" t="s">
        <v>241</v>
      </c>
      <c r="B53" s="247"/>
      <c r="C53" s="139" t="s">
        <v>262</v>
      </c>
      <c r="D53" s="86" t="s">
        <v>35</v>
      </c>
      <c r="E53" s="103" t="s">
        <v>244</v>
      </c>
      <c r="F53" s="321">
        <v>0</v>
      </c>
      <c r="G53" s="322">
        <v>3</v>
      </c>
      <c r="H53" s="323">
        <v>11</v>
      </c>
      <c r="I53" s="324">
        <v>1</v>
      </c>
      <c r="J53" s="61">
        <v>15</v>
      </c>
      <c r="K53" s="34">
        <v>0</v>
      </c>
      <c r="L53" s="213">
        <v>81</v>
      </c>
      <c r="M53" s="72"/>
      <c r="N53" s="180">
        <f t="shared" si="2"/>
        <v>15</v>
      </c>
      <c r="P53" s="310"/>
    </row>
    <row r="54" spans="1:20" x14ac:dyDescent="0.35">
      <c r="A54" s="148" t="s">
        <v>241</v>
      </c>
      <c r="B54" s="247"/>
      <c r="C54" s="139" t="s">
        <v>263</v>
      </c>
      <c r="D54" s="86" t="s">
        <v>234</v>
      </c>
      <c r="E54" s="103" t="s">
        <v>244</v>
      </c>
      <c r="F54" s="321">
        <v>0</v>
      </c>
      <c r="G54" s="322">
        <v>0</v>
      </c>
      <c r="H54" s="323">
        <v>0</v>
      </c>
      <c r="I54" s="324">
        <v>4</v>
      </c>
      <c r="J54" s="61">
        <v>4</v>
      </c>
      <c r="K54" s="34">
        <v>0</v>
      </c>
      <c r="L54" s="213">
        <v>68</v>
      </c>
      <c r="M54" s="72"/>
      <c r="N54" s="180"/>
      <c r="P54" s="310"/>
    </row>
    <row r="55" spans="1:20" x14ac:dyDescent="0.35">
      <c r="A55" s="148" t="s">
        <v>241</v>
      </c>
      <c r="B55" s="247"/>
      <c r="C55" s="139" t="s">
        <v>264</v>
      </c>
      <c r="D55" s="86" t="s">
        <v>239</v>
      </c>
      <c r="E55" s="103" t="s">
        <v>244</v>
      </c>
      <c r="F55" s="321">
        <v>2</v>
      </c>
      <c r="G55" s="322">
        <v>0</v>
      </c>
      <c r="H55" s="323">
        <v>4</v>
      </c>
      <c r="I55" s="324">
        <v>4</v>
      </c>
      <c r="J55" s="61">
        <v>10</v>
      </c>
      <c r="K55" s="34">
        <v>0</v>
      </c>
      <c r="L55" s="213">
        <v>75</v>
      </c>
      <c r="M55" s="72"/>
      <c r="N55" s="180">
        <f t="shared" si="2"/>
        <v>10</v>
      </c>
      <c r="P55" s="310"/>
    </row>
    <row r="56" spans="1:20" x14ac:dyDescent="0.35">
      <c r="A56" s="148" t="s">
        <v>241</v>
      </c>
      <c r="B56" s="247"/>
      <c r="C56" s="139" t="s">
        <v>265</v>
      </c>
      <c r="D56" s="86" t="s">
        <v>187</v>
      </c>
      <c r="E56" s="103" t="s">
        <v>244</v>
      </c>
      <c r="F56" s="321">
        <v>0</v>
      </c>
      <c r="G56" s="322">
        <v>0</v>
      </c>
      <c r="H56" s="323">
        <v>2</v>
      </c>
      <c r="I56" s="324">
        <v>2</v>
      </c>
      <c r="J56" s="61">
        <v>4</v>
      </c>
      <c r="K56" s="34">
        <v>0</v>
      </c>
      <c r="L56" s="213">
        <v>99</v>
      </c>
      <c r="M56" s="72"/>
      <c r="N56" s="180">
        <f t="shared" si="2"/>
        <v>4</v>
      </c>
      <c r="P56" s="310"/>
    </row>
    <row r="57" spans="1:20" x14ac:dyDescent="0.35">
      <c r="A57" s="148" t="s">
        <v>241</v>
      </c>
      <c r="B57" s="247"/>
      <c r="C57" s="139" t="s">
        <v>266</v>
      </c>
      <c r="D57" s="86" t="s">
        <v>188</v>
      </c>
      <c r="E57" s="103" t="s">
        <v>244</v>
      </c>
      <c r="F57" s="321">
        <v>1</v>
      </c>
      <c r="G57" s="322">
        <v>7</v>
      </c>
      <c r="H57" s="323">
        <v>2</v>
      </c>
      <c r="I57" s="324">
        <v>8</v>
      </c>
      <c r="J57" s="61">
        <v>18</v>
      </c>
      <c r="K57" s="34">
        <v>0</v>
      </c>
      <c r="L57" s="213">
        <v>68</v>
      </c>
      <c r="M57" s="72"/>
      <c r="N57" s="180">
        <f t="shared" si="2"/>
        <v>18</v>
      </c>
      <c r="P57" s="310"/>
    </row>
    <row r="58" spans="1:20" x14ac:dyDescent="0.35">
      <c r="A58" s="148" t="s">
        <v>241</v>
      </c>
      <c r="B58" s="247"/>
      <c r="C58" s="139" t="s">
        <v>267</v>
      </c>
      <c r="D58" s="86" t="s">
        <v>268</v>
      </c>
      <c r="E58" s="103" t="s">
        <v>244</v>
      </c>
      <c r="F58" s="321">
        <v>2</v>
      </c>
      <c r="G58" s="322">
        <v>6</v>
      </c>
      <c r="H58" s="323">
        <v>1</v>
      </c>
      <c r="I58" s="324">
        <v>2</v>
      </c>
      <c r="J58" s="61">
        <v>11</v>
      </c>
      <c r="K58" s="34">
        <v>0</v>
      </c>
      <c r="L58" s="213">
        <v>81</v>
      </c>
      <c r="M58" s="72"/>
      <c r="N58" s="180">
        <f t="shared" si="2"/>
        <v>11</v>
      </c>
      <c r="P58" s="310"/>
    </row>
    <row r="59" spans="1:20" x14ac:dyDescent="0.35">
      <c r="A59" s="148" t="s">
        <v>241</v>
      </c>
      <c r="B59" s="247"/>
      <c r="C59" s="139" t="s">
        <v>269</v>
      </c>
      <c r="D59" s="86" t="s">
        <v>42</v>
      </c>
      <c r="E59" s="103" t="s">
        <v>244</v>
      </c>
      <c r="F59" s="321">
        <v>3</v>
      </c>
      <c r="G59" s="322">
        <v>3</v>
      </c>
      <c r="H59" s="323">
        <v>3</v>
      </c>
      <c r="I59" s="324">
        <v>6</v>
      </c>
      <c r="J59" s="61">
        <v>15</v>
      </c>
      <c r="K59" s="34">
        <v>0</v>
      </c>
      <c r="L59" s="213">
        <v>99</v>
      </c>
      <c r="M59" s="72"/>
      <c r="N59" s="180">
        <f t="shared" si="2"/>
        <v>15</v>
      </c>
      <c r="P59" s="310"/>
      <c r="R59" t="s">
        <v>366</v>
      </c>
    </row>
    <row r="60" spans="1:20" x14ac:dyDescent="0.35">
      <c r="A60" s="148" t="s">
        <v>241</v>
      </c>
      <c r="B60" s="247"/>
      <c r="C60" s="139" t="s">
        <v>270</v>
      </c>
      <c r="D60" s="86" t="s">
        <v>271</v>
      </c>
      <c r="E60" s="103" t="s">
        <v>244</v>
      </c>
      <c r="F60" s="321">
        <v>0</v>
      </c>
      <c r="G60" s="322">
        <v>1</v>
      </c>
      <c r="H60" s="323">
        <v>2</v>
      </c>
      <c r="I60" s="324">
        <v>0</v>
      </c>
      <c r="J60" s="61">
        <v>3</v>
      </c>
      <c r="K60" s="34">
        <v>0</v>
      </c>
      <c r="L60" s="213">
        <v>124</v>
      </c>
      <c r="M60" s="72"/>
      <c r="N60" s="180">
        <f t="shared" si="2"/>
        <v>3</v>
      </c>
      <c r="P60" s="310"/>
    </row>
    <row r="61" spans="1:20" x14ac:dyDescent="0.35">
      <c r="A61" s="148" t="s">
        <v>241</v>
      </c>
      <c r="B61" s="247"/>
      <c r="C61" s="139" t="s">
        <v>272</v>
      </c>
      <c r="D61" s="86" t="s">
        <v>273</v>
      </c>
      <c r="E61" s="103" t="s">
        <v>244</v>
      </c>
      <c r="F61" s="321">
        <v>0</v>
      </c>
      <c r="G61" s="322">
        <v>2</v>
      </c>
      <c r="H61" s="323">
        <v>0</v>
      </c>
      <c r="I61" s="324">
        <v>1</v>
      </c>
      <c r="J61" s="61">
        <v>3</v>
      </c>
      <c r="K61" s="34">
        <v>0</v>
      </c>
      <c r="L61" s="213">
        <v>150</v>
      </c>
      <c r="M61" s="72"/>
      <c r="N61" s="180">
        <f t="shared" si="2"/>
        <v>3</v>
      </c>
      <c r="P61" s="310"/>
    </row>
    <row r="62" spans="1:20" x14ac:dyDescent="0.35">
      <c r="A62" s="148" t="s">
        <v>241</v>
      </c>
      <c r="B62" s="247"/>
      <c r="C62" s="139" t="s">
        <v>274</v>
      </c>
      <c r="D62" s="86" t="s">
        <v>195</v>
      </c>
      <c r="E62" s="103" t="s">
        <v>244</v>
      </c>
      <c r="F62" s="321">
        <v>0</v>
      </c>
      <c r="G62" s="322">
        <v>0</v>
      </c>
      <c r="H62" s="323">
        <v>0</v>
      </c>
      <c r="I62" s="324">
        <v>0</v>
      </c>
      <c r="J62" s="61">
        <v>0</v>
      </c>
      <c r="K62" s="34">
        <v>0</v>
      </c>
      <c r="L62" s="213">
        <v>155</v>
      </c>
      <c r="M62" s="72"/>
      <c r="N62" s="180">
        <f t="shared" si="2"/>
        <v>0</v>
      </c>
      <c r="P62" s="310"/>
    </row>
    <row r="63" spans="1:20" x14ac:dyDescent="0.35">
      <c r="A63" s="148" t="s">
        <v>241</v>
      </c>
      <c r="B63" s="247"/>
      <c r="C63" s="139" t="s">
        <v>275</v>
      </c>
      <c r="D63" s="86" t="s">
        <v>198</v>
      </c>
      <c r="E63" s="103" t="s">
        <v>196</v>
      </c>
      <c r="F63" s="321">
        <v>0</v>
      </c>
      <c r="G63" s="322">
        <v>0</v>
      </c>
      <c r="H63" s="323">
        <v>2</v>
      </c>
      <c r="I63" s="324">
        <v>2</v>
      </c>
      <c r="J63" s="61">
        <v>4</v>
      </c>
      <c r="K63" s="34">
        <v>0</v>
      </c>
      <c r="L63" s="213">
        <v>199</v>
      </c>
      <c r="M63" s="72"/>
      <c r="N63" s="180">
        <f t="shared" si="2"/>
        <v>4</v>
      </c>
      <c r="P63" s="310"/>
    </row>
    <row r="64" spans="1:20" x14ac:dyDescent="0.35">
      <c r="A64" s="148" t="s">
        <v>241</v>
      </c>
      <c r="B64" s="247"/>
      <c r="C64" s="139" t="s">
        <v>276</v>
      </c>
      <c r="D64" s="86" t="s">
        <v>199</v>
      </c>
      <c r="E64" s="103" t="s">
        <v>244</v>
      </c>
      <c r="F64" s="321">
        <v>0</v>
      </c>
      <c r="G64" s="322">
        <v>0</v>
      </c>
      <c r="H64" s="323">
        <v>2</v>
      </c>
      <c r="I64" s="324">
        <v>6</v>
      </c>
      <c r="J64" s="61">
        <v>8</v>
      </c>
      <c r="K64" s="34">
        <v>0</v>
      </c>
      <c r="L64" s="213">
        <v>212</v>
      </c>
      <c r="M64" s="72"/>
      <c r="N64" s="180">
        <f t="shared" si="2"/>
        <v>8</v>
      </c>
      <c r="P64" s="310"/>
    </row>
    <row r="65" spans="1:20" x14ac:dyDescent="0.35">
      <c r="A65" s="148" t="s">
        <v>241</v>
      </c>
      <c r="B65" s="247"/>
      <c r="C65" s="139" t="s">
        <v>277</v>
      </c>
      <c r="D65" s="86" t="s">
        <v>202</v>
      </c>
      <c r="E65" s="103" t="s">
        <v>244</v>
      </c>
      <c r="F65" s="321">
        <v>0</v>
      </c>
      <c r="G65" s="322">
        <v>0</v>
      </c>
      <c r="H65" s="323">
        <v>0</v>
      </c>
      <c r="I65" s="324">
        <v>0</v>
      </c>
      <c r="J65" s="61">
        <v>0</v>
      </c>
      <c r="K65" s="34">
        <v>0</v>
      </c>
      <c r="L65" s="213">
        <v>243</v>
      </c>
      <c r="M65" s="72"/>
      <c r="N65" s="180">
        <f t="shared" si="2"/>
        <v>0</v>
      </c>
      <c r="P65" s="310"/>
    </row>
    <row r="66" spans="1:20" x14ac:dyDescent="0.35">
      <c r="A66" s="148" t="s">
        <v>241</v>
      </c>
      <c r="B66" s="247"/>
      <c r="C66" s="139" t="s">
        <v>278</v>
      </c>
      <c r="D66" s="86" t="s">
        <v>205</v>
      </c>
      <c r="E66" s="103" t="s">
        <v>244</v>
      </c>
      <c r="F66" s="321">
        <v>0</v>
      </c>
      <c r="G66" s="322">
        <v>0</v>
      </c>
      <c r="H66" s="323">
        <v>2</v>
      </c>
      <c r="I66" s="324">
        <v>0</v>
      </c>
      <c r="J66" s="61">
        <v>2</v>
      </c>
      <c r="K66" s="34">
        <v>0</v>
      </c>
      <c r="L66" s="213">
        <v>254</v>
      </c>
      <c r="M66" s="72"/>
      <c r="N66" s="180">
        <f t="shared" si="2"/>
        <v>2</v>
      </c>
      <c r="P66" s="310"/>
    </row>
    <row r="67" spans="1:20" x14ac:dyDescent="0.35">
      <c r="A67" s="148" t="s">
        <v>241</v>
      </c>
      <c r="B67" s="247"/>
      <c r="C67" s="139" t="s">
        <v>279</v>
      </c>
      <c r="D67" s="86" t="s">
        <v>206</v>
      </c>
      <c r="E67" s="103" t="s">
        <v>244</v>
      </c>
      <c r="F67" s="321">
        <v>0</v>
      </c>
      <c r="G67" s="322">
        <v>0</v>
      </c>
      <c r="H67" s="323">
        <v>0</v>
      </c>
      <c r="I67" s="324">
        <v>0</v>
      </c>
      <c r="J67" s="61">
        <v>0</v>
      </c>
      <c r="K67" s="34">
        <v>0</v>
      </c>
      <c r="L67" s="213">
        <v>217</v>
      </c>
      <c r="M67" s="72"/>
      <c r="N67" s="180">
        <f t="shared" si="2"/>
        <v>0</v>
      </c>
      <c r="P67" s="310"/>
    </row>
    <row r="68" spans="1:20" x14ac:dyDescent="0.35">
      <c r="A68" s="148" t="s">
        <v>241</v>
      </c>
      <c r="B68" s="247"/>
      <c r="C68" s="139" t="s">
        <v>466</v>
      </c>
      <c r="D68" s="86" t="s">
        <v>207</v>
      </c>
      <c r="E68" s="103" t="s">
        <v>244</v>
      </c>
      <c r="F68" s="321">
        <v>0</v>
      </c>
      <c r="G68" s="322">
        <v>3</v>
      </c>
      <c r="H68" s="323">
        <v>0</v>
      </c>
      <c r="I68" s="324">
        <v>0</v>
      </c>
      <c r="J68" s="61">
        <v>3</v>
      </c>
      <c r="K68" s="34">
        <v>0</v>
      </c>
      <c r="L68" s="213">
        <v>254</v>
      </c>
      <c r="M68" s="72"/>
      <c r="N68" s="180">
        <f t="shared" si="2"/>
        <v>3</v>
      </c>
      <c r="P68" s="310"/>
    </row>
    <row r="69" spans="1:20" x14ac:dyDescent="0.35">
      <c r="A69" s="148" t="s">
        <v>241</v>
      </c>
      <c r="B69" s="247"/>
      <c r="C69" s="146" t="s">
        <v>1143</v>
      </c>
      <c r="D69" s="4" t="s">
        <v>1144</v>
      </c>
      <c r="E69" s="103" t="s">
        <v>244</v>
      </c>
      <c r="F69" s="321">
        <v>0</v>
      </c>
      <c r="G69" s="322">
        <v>0</v>
      </c>
      <c r="H69" s="323">
        <v>3</v>
      </c>
      <c r="I69" s="324">
        <v>0</v>
      </c>
      <c r="J69" s="61">
        <v>3</v>
      </c>
      <c r="K69" s="34">
        <v>0</v>
      </c>
      <c r="L69" s="213">
        <v>168</v>
      </c>
      <c r="M69" s="72"/>
      <c r="N69" s="180">
        <f t="shared" si="2"/>
        <v>3</v>
      </c>
      <c r="P69" s="310"/>
    </row>
    <row r="70" spans="1:20" x14ac:dyDescent="0.35">
      <c r="A70" s="171" t="s">
        <v>241</v>
      </c>
      <c r="B70" s="247"/>
      <c r="C70" s="32" t="s">
        <v>360</v>
      </c>
      <c r="D70" s="63" t="s">
        <v>361</v>
      </c>
      <c r="E70" s="103" t="s">
        <v>244</v>
      </c>
      <c r="F70" s="321">
        <v>0</v>
      </c>
      <c r="G70" s="322">
        <v>1</v>
      </c>
      <c r="H70" s="323">
        <v>1</v>
      </c>
      <c r="I70" s="324">
        <v>4</v>
      </c>
      <c r="J70" s="61">
        <v>6</v>
      </c>
      <c r="K70" s="34">
        <v>0</v>
      </c>
      <c r="L70" s="213">
        <v>137</v>
      </c>
      <c r="M70" s="72"/>
      <c r="N70" s="180">
        <f t="shared" si="2"/>
        <v>6</v>
      </c>
      <c r="P70" s="310"/>
    </row>
    <row r="71" spans="1:20" x14ac:dyDescent="0.35">
      <c r="A71" s="148" t="s">
        <v>241</v>
      </c>
      <c r="B71" s="247"/>
      <c r="C71" s="139" t="s">
        <v>280</v>
      </c>
      <c r="D71" s="139" t="s">
        <v>214</v>
      </c>
      <c r="E71" s="103" t="s">
        <v>244</v>
      </c>
      <c r="F71" s="321">
        <v>2</v>
      </c>
      <c r="G71" s="322">
        <v>3</v>
      </c>
      <c r="H71" s="323">
        <v>1</v>
      </c>
      <c r="I71" s="324">
        <v>0</v>
      </c>
      <c r="J71" s="61">
        <v>6</v>
      </c>
      <c r="K71" s="34">
        <v>0</v>
      </c>
      <c r="L71" s="130">
        <v>124</v>
      </c>
      <c r="M71" s="72"/>
      <c r="N71" s="180">
        <f t="shared" si="2"/>
        <v>6</v>
      </c>
      <c r="P71" s="310"/>
    </row>
    <row r="72" spans="1:20" x14ac:dyDescent="0.35">
      <c r="A72" s="148" t="s">
        <v>241</v>
      </c>
      <c r="B72" s="247"/>
      <c r="C72" s="139" t="s">
        <v>281</v>
      </c>
      <c r="D72" s="86" t="s">
        <v>282</v>
      </c>
      <c r="E72" s="103" t="s">
        <v>283</v>
      </c>
      <c r="F72" s="321">
        <v>0</v>
      </c>
      <c r="G72" s="322">
        <v>0</v>
      </c>
      <c r="H72" s="323">
        <v>5</v>
      </c>
      <c r="I72" s="324">
        <v>2</v>
      </c>
      <c r="J72" s="61">
        <v>7</v>
      </c>
      <c r="K72" s="34">
        <v>0</v>
      </c>
      <c r="L72" s="213">
        <v>261</v>
      </c>
      <c r="M72" s="72"/>
      <c r="N72" s="180">
        <f t="shared" si="2"/>
        <v>7</v>
      </c>
      <c r="P72" s="310"/>
    </row>
    <row r="73" spans="1:20" x14ac:dyDescent="0.35">
      <c r="A73" s="148" t="s">
        <v>241</v>
      </c>
      <c r="B73" s="247"/>
      <c r="C73" s="139" t="s">
        <v>284</v>
      </c>
      <c r="D73" s="86" t="s">
        <v>285</v>
      </c>
      <c r="E73" s="103" t="s">
        <v>283</v>
      </c>
      <c r="F73" s="321">
        <v>0</v>
      </c>
      <c r="G73" s="322">
        <v>2</v>
      </c>
      <c r="H73" s="323">
        <v>1</v>
      </c>
      <c r="I73" s="324">
        <v>2</v>
      </c>
      <c r="J73" s="61">
        <v>5</v>
      </c>
      <c r="K73" s="34">
        <v>0</v>
      </c>
      <c r="L73" s="130">
        <v>329</v>
      </c>
      <c r="M73" s="72"/>
      <c r="N73" s="180">
        <f t="shared" si="2"/>
        <v>5</v>
      </c>
      <c r="P73" s="310"/>
    </row>
    <row r="74" spans="1:20" x14ac:dyDescent="0.35">
      <c r="A74" s="148" t="s">
        <v>241</v>
      </c>
      <c r="B74" s="247"/>
      <c r="C74" s="63" t="s">
        <v>526</v>
      </c>
      <c r="D74" s="80" t="s">
        <v>527</v>
      </c>
      <c r="E74" s="147" t="s">
        <v>528</v>
      </c>
      <c r="F74" s="321">
        <v>0</v>
      </c>
      <c r="G74" s="322">
        <v>0</v>
      </c>
      <c r="H74" s="323">
        <v>4</v>
      </c>
      <c r="I74" s="324">
        <v>0</v>
      </c>
      <c r="J74" s="61">
        <v>4</v>
      </c>
      <c r="K74" s="34">
        <v>0</v>
      </c>
      <c r="L74" s="213">
        <v>68</v>
      </c>
      <c r="M74" s="72"/>
      <c r="N74" s="180">
        <f t="shared" si="2"/>
        <v>4</v>
      </c>
      <c r="P74" s="310"/>
    </row>
    <row r="75" spans="1:20" x14ac:dyDescent="0.35">
      <c r="A75" s="148" t="s">
        <v>241</v>
      </c>
      <c r="B75" s="247"/>
      <c r="C75" s="139" t="s">
        <v>286</v>
      </c>
      <c r="D75" s="86" t="s">
        <v>287</v>
      </c>
      <c r="E75" s="103" t="s">
        <v>288</v>
      </c>
      <c r="F75" s="321">
        <v>0</v>
      </c>
      <c r="G75" s="322">
        <v>0</v>
      </c>
      <c r="H75" s="323">
        <v>0</v>
      </c>
      <c r="I75" s="324">
        <v>0</v>
      </c>
      <c r="J75" s="61">
        <v>0</v>
      </c>
      <c r="K75" s="34">
        <v>0</v>
      </c>
      <c r="L75" s="213">
        <v>223</v>
      </c>
      <c r="M75" s="72"/>
      <c r="N75" s="180">
        <f t="shared" si="2"/>
        <v>0</v>
      </c>
      <c r="P75" s="310"/>
    </row>
    <row r="76" spans="1:20" x14ac:dyDescent="0.35">
      <c r="A76" s="148" t="s">
        <v>241</v>
      </c>
      <c r="B76" s="247"/>
      <c r="C76" s="139" t="s">
        <v>289</v>
      </c>
      <c r="D76" s="86" t="s">
        <v>290</v>
      </c>
      <c r="E76" s="103" t="s">
        <v>244</v>
      </c>
      <c r="F76" s="321">
        <v>0</v>
      </c>
      <c r="G76" s="322">
        <v>2</v>
      </c>
      <c r="H76" s="323">
        <v>3</v>
      </c>
      <c r="I76" s="324">
        <v>1</v>
      </c>
      <c r="J76" s="61">
        <v>6</v>
      </c>
      <c r="K76" s="34">
        <v>0</v>
      </c>
      <c r="L76" s="213">
        <v>137</v>
      </c>
      <c r="M76" s="72"/>
      <c r="N76" s="180">
        <f t="shared" si="2"/>
        <v>6</v>
      </c>
      <c r="P76" s="310"/>
    </row>
    <row r="77" spans="1:20" x14ac:dyDescent="0.35">
      <c r="A77" s="148" t="s">
        <v>241</v>
      </c>
      <c r="B77" s="247"/>
      <c r="C77" s="139" t="s">
        <v>291</v>
      </c>
      <c r="D77" s="86" t="s">
        <v>292</v>
      </c>
      <c r="E77" s="103" t="s">
        <v>244</v>
      </c>
      <c r="F77" s="321">
        <v>0</v>
      </c>
      <c r="G77" s="322">
        <v>0</v>
      </c>
      <c r="H77" s="323">
        <v>2</v>
      </c>
      <c r="I77" s="324">
        <v>0</v>
      </c>
      <c r="J77" s="61">
        <v>2</v>
      </c>
      <c r="K77" s="34">
        <v>0</v>
      </c>
      <c r="L77" s="213">
        <v>150</v>
      </c>
      <c r="M77" s="72"/>
      <c r="N77" s="180">
        <f t="shared" si="2"/>
        <v>2</v>
      </c>
      <c r="P77" s="310"/>
    </row>
    <row r="78" spans="1:20" x14ac:dyDescent="0.35">
      <c r="A78" s="148" t="s">
        <v>241</v>
      </c>
      <c r="B78" s="247"/>
      <c r="C78" s="139" t="s">
        <v>293</v>
      </c>
      <c r="D78" s="139" t="s">
        <v>449</v>
      </c>
      <c r="E78" s="87" t="s">
        <v>788</v>
      </c>
      <c r="F78" s="321">
        <v>0</v>
      </c>
      <c r="G78" s="322">
        <v>1</v>
      </c>
      <c r="H78" s="323">
        <v>1</v>
      </c>
      <c r="I78" s="324">
        <v>0</v>
      </c>
      <c r="J78" s="61">
        <v>2</v>
      </c>
      <c r="K78" s="34">
        <v>0</v>
      </c>
      <c r="L78" s="213">
        <v>223</v>
      </c>
      <c r="M78" s="72"/>
      <c r="N78" s="180">
        <f t="shared" si="2"/>
        <v>2</v>
      </c>
      <c r="P78" s="310"/>
      <c r="Q78" s="244"/>
      <c r="R78" s="244"/>
      <c r="S78" s="244"/>
      <c r="T78" s="244"/>
    </row>
    <row r="79" spans="1:20" s="244" customFormat="1" x14ac:dyDescent="0.35">
      <c r="A79" s="148" t="s">
        <v>241</v>
      </c>
      <c r="B79" s="247"/>
      <c r="C79" s="139" t="s">
        <v>1442</v>
      </c>
      <c r="D79" s="139" t="s">
        <v>1443</v>
      </c>
      <c r="E79" s="87" t="s">
        <v>1444</v>
      </c>
      <c r="F79" s="321">
        <v>0</v>
      </c>
      <c r="G79" s="322">
        <v>0</v>
      </c>
      <c r="H79" s="323">
        <v>1</v>
      </c>
      <c r="I79" s="324">
        <v>0</v>
      </c>
      <c r="J79" s="61">
        <v>1</v>
      </c>
      <c r="K79" s="34">
        <v>0</v>
      </c>
      <c r="L79" s="130">
        <v>391</v>
      </c>
      <c r="M79" s="72"/>
      <c r="N79" s="180">
        <f t="shared" si="2"/>
        <v>1</v>
      </c>
      <c r="P79" s="310"/>
    </row>
    <row r="80" spans="1:20" s="244" customFormat="1" x14ac:dyDescent="0.35">
      <c r="A80" s="148" t="s">
        <v>241</v>
      </c>
      <c r="B80" s="247"/>
      <c r="C80" s="139" t="s">
        <v>294</v>
      </c>
      <c r="D80" s="139" t="s">
        <v>295</v>
      </c>
      <c r="E80" s="103" t="s">
        <v>244</v>
      </c>
      <c r="F80" s="321">
        <v>0</v>
      </c>
      <c r="G80" s="322">
        <v>0</v>
      </c>
      <c r="H80" s="323">
        <v>1</v>
      </c>
      <c r="I80" s="324">
        <v>0</v>
      </c>
      <c r="J80" s="61">
        <v>1</v>
      </c>
      <c r="K80" s="34">
        <v>0</v>
      </c>
      <c r="L80" s="213">
        <v>466</v>
      </c>
      <c r="M80" s="72"/>
      <c r="N80" s="180"/>
      <c r="P80" s="310"/>
      <c r="Q80"/>
      <c r="R80"/>
      <c r="S80"/>
      <c r="T80"/>
    </row>
    <row r="81" spans="1:20" x14ac:dyDescent="0.35">
      <c r="A81" s="148" t="s">
        <v>241</v>
      </c>
      <c r="B81" s="247"/>
      <c r="C81" s="139" t="s">
        <v>1520</v>
      </c>
      <c r="D81" s="139" t="s">
        <v>1521</v>
      </c>
      <c r="E81" s="103" t="s">
        <v>1522</v>
      </c>
      <c r="F81" s="321">
        <v>0</v>
      </c>
      <c r="G81" s="322">
        <v>0</v>
      </c>
      <c r="H81" s="323">
        <v>0</v>
      </c>
      <c r="I81" s="324">
        <v>1</v>
      </c>
      <c r="J81" s="61">
        <v>1</v>
      </c>
      <c r="K81" s="34">
        <v>0</v>
      </c>
      <c r="L81" s="213">
        <v>422</v>
      </c>
      <c r="M81" s="72"/>
      <c r="N81" s="180">
        <f t="shared" si="2"/>
        <v>1</v>
      </c>
    </row>
    <row r="82" spans="1:20" x14ac:dyDescent="0.35">
      <c r="A82" s="148" t="s">
        <v>241</v>
      </c>
      <c r="B82" s="247"/>
      <c r="C82" s="139" t="s">
        <v>1523</v>
      </c>
      <c r="D82" s="139" t="s">
        <v>1524</v>
      </c>
      <c r="E82" s="103" t="s">
        <v>1525</v>
      </c>
      <c r="F82" s="321">
        <v>0</v>
      </c>
      <c r="G82" s="322">
        <v>0</v>
      </c>
      <c r="H82" s="323">
        <v>1</v>
      </c>
      <c r="I82" s="324">
        <v>0</v>
      </c>
      <c r="J82" s="61">
        <v>1</v>
      </c>
      <c r="K82" s="34">
        <v>0</v>
      </c>
      <c r="L82" s="213">
        <v>93</v>
      </c>
      <c r="M82" s="72"/>
      <c r="N82" s="180"/>
      <c r="Q82" s="293"/>
      <c r="R82" s="293"/>
      <c r="S82" s="293"/>
      <c r="T82" s="293"/>
    </row>
    <row r="83" spans="1:20" s="293" customFormat="1" x14ac:dyDescent="0.35">
      <c r="A83" s="318" t="s">
        <v>296</v>
      </c>
      <c r="B83" s="247"/>
      <c r="C83" s="86" t="s">
        <v>1541</v>
      </c>
      <c r="D83" s="139" t="s">
        <v>1542</v>
      </c>
      <c r="E83" s="150" t="s">
        <v>1543</v>
      </c>
      <c r="F83" s="321">
        <v>0</v>
      </c>
      <c r="G83" s="322">
        <v>0</v>
      </c>
      <c r="H83" s="323">
        <v>0</v>
      </c>
      <c r="I83" s="324">
        <v>3</v>
      </c>
      <c r="J83" s="61">
        <v>3</v>
      </c>
      <c r="K83" s="34">
        <v>0</v>
      </c>
      <c r="L83" s="130">
        <v>424</v>
      </c>
      <c r="M83" s="72"/>
      <c r="N83" s="180">
        <f t="shared" si="2"/>
        <v>3</v>
      </c>
      <c r="Q83" s="244"/>
      <c r="R83" s="244"/>
      <c r="S83" s="244"/>
      <c r="T83" s="244"/>
    </row>
    <row r="84" spans="1:20" s="244" customFormat="1" x14ac:dyDescent="0.35">
      <c r="A84" s="172" t="s">
        <v>296</v>
      </c>
      <c r="B84" s="247"/>
      <c r="C84" s="86" t="s">
        <v>1886</v>
      </c>
      <c r="D84" s="139" t="s">
        <v>1887</v>
      </c>
      <c r="E84" s="150" t="s">
        <v>1888</v>
      </c>
      <c r="F84" s="321">
        <v>0</v>
      </c>
      <c r="G84" s="322">
        <v>0</v>
      </c>
      <c r="H84" s="323">
        <v>0</v>
      </c>
      <c r="I84" s="324">
        <v>1</v>
      </c>
      <c r="J84" s="61">
        <v>1</v>
      </c>
      <c r="K84" s="34">
        <v>0</v>
      </c>
      <c r="L84" s="130">
        <v>518</v>
      </c>
      <c r="M84" s="72"/>
      <c r="N84" s="180"/>
      <c r="Q84" s="293"/>
      <c r="R84" s="293"/>
      <c r="S84" s="293"/>
      <c r="T84" s="293"/>
    </row>
    <row r="85" spans="1:20" s="293" customFormat="1" x14ac:dyDescent="0.35">
      <c r="A85" s="172" t="s">
        <v>296</v>
      </c>
      <c r="B85" s="247"/>
      <c r="C85" s="86" t="s">
        <v>1889</v>
      </c>
      <c r="D85" s="139" t="s">
        <v>1890</v>
      </c>
      <c r="E85" s="150" t="s">
        <v>1891</v>
      </c>
      <c r="F85" s="321">
        <v>0</v>
      </c>
      <c r="G85" s="322">
        <v>0</v>
      </c>
      <c r="H85" s="323">
        <v>0</v>
      </c>
      <c r="I85" s="324">
        <v>0</v>
      </c>
      <c r="J85" s="61">
        <v>0</v>
      </c>
      <c r="K85" s="34">
        <v>0</v>
      </c>
      <c r="L85" s="130">
        <v>543</v>
      </c>
      <c r="M85" s="72"/>
      <c r="N85" s="180"/>
      <c r="Q85" s="244"/>
      <c r="R85" s="244"/>
      <c r="S85" s="244"/>
      <c r="T85" s="244"/>
    </row>
    <row r="86" spans="1:20" s="244" customFormat="1" x14ac:dyDescent="0.35">
      <c r="A86" s="172" t="s">
        <v>296</v>
      </c>
      <c r="B86" s="247"/>
      <c r="C86" s="86" t="s">
        <v>1544</v>
      </c>
      <c r="D86" s="139" t="s">
        <v>1545</v>
      </c>
      <c r="E86" s="150" t="s">
        <v>1546</v>
      </c>
      <c r="F86" s="321">
        <v>0</v>
      </c>
      <c r="G86" s="322">
        <v>0</v>
      </c>
      <c r="H86" s="323">
        <v>0</v>
      </c>
      <c r="I86" s="324">
        <v>6</v>
      </c>
      <c r="J86" s="61">
        <v>6</v>
      </c>
      <c r="K86" s="34">
        <v>0</v>
      </c>
      <c r="L86" s="130">
        <v>546</v>
      </c>
      <c r="M86" s="72"/>
      <c r="N86" s="180"/>
      <c r="Q86" s="310"/>
      <c r="R86" s="310"/>
      <c r="S86" s="310"/>
      <c r="T86" s="310"/>
    </row>
    <row r="87" spans="1:20" s="310" customFormat="1" x14ac:dyDescent="0.35">
      <c r="A87" s="172" t="s">
        <v>296</v>
      </c>
      <c r="B87" s="247"/>
      <c r="C87" s="86" t="s">
        <v>2642</v>
      </c>
      <c r="D87" s="139" t="s">
        <v>1545</v>
      </c>
      <c r="E87" s="150" t="s">
        <v>2643</v>
      </c>
      <c r="F87" s="321">
        <v>0</v>
      </c>
      <c r="G87" s="322">
        <v>0</v>
      </c>
      <c r="H87" s="323">
        <v>0</v>
      </c>
      <c r="I87" s="324">
        <v>0</v>
      </c>
      <c r="J87" s="61">
        <v>0</v>
      </c>
      <c r="K87" s="34">
        <v>0</v>
      </c>
      <c r="L87" s="130">
        <v>586</v>
      </c>
      <c r="M87" s="72"/>
      <c r="N87" s="180"/>
      <c r="Q87" s="293"/>
      <c r="R87" s="293"/>
      <c r="S87" s="293"/>
      <c r="T87" s="293"/>
    </row>
    <row r="88" spans="1:20" s="293" customFormat="1" x14ac:dyDescent="0.35">
      <c r="A88" s="172" t="s">
        <v>296</v>
      </c>
      <c r="B88" s="247"/>
      <c r="C88" s="86" t="s">
        <v>1892</v>
      </c>
      <c r="D88" s="139" t="s">
        <v>1893</v>
      </c>
      <c r="E88" s="150"/>
      <c r="F88" s="321">
        <v>0</v>
      </c>
      <c r="G88" s="322">
        <v>0</v>
      </c>
      <c r="H88" s="323">
        <v>0</v>
      </c>
      <c r="I88" s="324">
        <v>1</v>
      </c>
      <c r="J88" s="61">
        <v>1</v>
      </c>
      <c r="K88" s="34">
        <v>0</v>
      </c>
      <c r="L88" s="130">
        <v>585</v>
      </c>
      <c r="M88" s="72"/>
      <c r="N88" s="180"/>
      <c r="Q88" s="244"/>
      <c r="R88" s="244"/>
      <c r="S88" s="244"/>
      <c r="T88" s="244"/>
    </row>
    <row r="89" spans="1:20" s="244" customFormat="1" x14ac:dyDescent="0.35">
      <c r="A89" s="172" t="s">
        <v>296</v>
      </c>
      <c r="B89" s="247"/>
      <c r="C89" s="86" t="s">
        <v>1547</v>
      </c>
      <c r="D89" s="139" t="s">
        <v>1548</v>
      </c>
      <c r="E89" s="150" t="s">
        <v>1549</v>
      </c>
      <c r="F89" s="321">
        <v>0</v>
      </c>
      <c r="G89" s="322">
        <v>0</v>
      </c>
      <c r="H89" s="323">
        <v>0</v>
      </c>
      <c r="I89" s="324">
        <v>2</v>
      </c>
      <c r="J89" s="61">
        <v>2</v>
      </c>
      <c r="K89" s="34">
        <v>0</v>
      </c>
      <c r="L89" s="130">
        <v>624</v>
      </c>
      <c r="M89" s="72"/>
      <c r="N89" s="180"/>
    </row>
    <row r="90" spans="1:20" s="244" customFormat="1" x14ac:dyDescent="0.35">
      <c r="A90" s="172" t="s">
        <v>296</v>
      </c>
      <c r="B90" s="247"/>
      <c r="C90" s="86" t="s">
        <v>1894</v>
      </c>
      <c r="D90" s="139" t="s">
        <v>1895</v>
      </c>
      <c r="E90" s="150"/>
      <c r="F90" s="321">
        <v>0</v>
      </c>
      <c r="G90" s="322">
        <v>0</v>
      </c>
      <c r="H90" s="323">
        <v>0</v>
      </c>
      <c r="I90" s="324">
        <v>2</v>
      </c>
      <c r="J90" s="61">
        <v>2</v>
      </c>
      <c r="K90" s="34">
        <v>0</v>
      </c>
      <c r="L90" s="130">
        <v>680</v>
      </c>
      <c r="M90" s="72"/>
      <c r="N90" s="180"/>
    </row>
    <row r="91" spans="1:20" s="244" customFormat="1" x14ac:dyDescent="0.35">
      <c r="A91" s="172" t="s">
        <v>296</v>
      </c>
      <c r="B91" s="247"/>
      <c r="C91" s="86" t="s">
        <v>1550</v>
      </c>
      <c r="D91" s="139" t="s">
        <v>1551</v>
      </c>
      <c r="E91" s="150" t="s">
        <v>1552</v>
      </c>
      <c r="F91" s="321">
        <v>0</v>
      </c>
      <c r="G91" s="322">
        <v>0</v>
      </c>
      <c r="H91" s="323">
        <v>0</v>
      </c>
      <c r="I91" s="324">
        <v>0</v>
      </c>
      <c r="J91" s="61">
        <v>0</v>
      </c>
      <c r="K91" s="34">
        <v>1</v>
      </c>
      <c r="L91" s="130">
        <v>725</v>
      </c>
      <c r="M91" s="72"/>
      <c r="N91" s="180"/>
    </row>
    <row r="92" spans="1:20" s="244" customFormat="1" x14ac:dyDescent="0.35">
      <c r="A92" s="172" t="s">
        <v>296</v>
      </c>
      <c r="B92" s="247"/>
      <c r="C92" s="86" t="s">
        <v>1553</v>
      </c>
      <c r="D92" s="139" t="s">
        <v>1554</v>
      </c>
      <c r="E92" s="150" t="s">
        <v>1552</v>
      </c>
      <c r="F92" s="321">
        <v>0</v>
      </c>
      <c r="G92" s="322">
        <v>0</v>
      </c>
      <c r="H92" s="323">
        <v>0</v>
      </c>
      <c r="I92" s="324">
        <v>0</v>
      </c>
      <c r="J92" s="61">
        <v>0</v>
      </c>
      <c r="K92" s="34">
        <v>0</v>
      </c>
      <c r="L92" s="130">
        <v>948</v>
      </c>
      <c r="M92" s="72"/>
      <c r="N92" s="180"/>
    </row>
    <row r="93" spans="1:20" s="244" customFormat="1" x14ac:dyDescent="0.35">
      <c r="A93" s="172" t="s">
        <v>296</v>
      </c>
      <c r="B93" s="247"/>
      <c r="C93" s="86" t="s">
        <v>1555</v>
      </c>
      <c r="D93" s="139" t="s">
        <v>1556</v>
      </c>
      <c r="E93" s="150" t="s">
        <v>1552</v>
      </c>
      <c r="F93" s="321">
        <v>0</v>
      </c>
      <c r="G93" s="322">
        <v>0</v>
      </c>
      <c r="H93" s="323">
        <v>0</v>
      </c>
      <c r="I93" s="324">
        <v>0</v>
      </c>
      <c r="J93" s="61">
        <v>0</v>
      </c>
      <c r="K93" s="34">
        <v>0</v>
      </c>
      <c r="L93" s="130">
        <v>1068</v>
      </c>
      <c r="M93" s="72"/>
      <c r="N93" s="180"/>
    </row>
    <row r="94" spans="1:20" s="244" customFormat="1" x14ac:dyDescent="0.35">
      <c r="A94" s="172" t="s">
        <v>296</v>
      </c>
      <c r="B94" s="247"/>
      <c r="C94" s="86" t="s">
        <v>1557</v>
      </c>
      <c r="D94" s="139" t="s">
        <v>1558</v>
      </c>
      <c r="E94" s="150" t="s">
        <v>1552</v>
      </c>
      <c r="F94" s="321">
        <v>0</v>
      </c>
      <c r="G94" s="322">
        <v>0</v>
      </c>
      <c r="H94" s="323">
        <v>0</v>
      </c>
      <c r="I94" s="324">
        <v>1</v>
      </c>
      <c r="J94" s="61">
        <v>1</v>
      </c>
      <c r="K94" s="34">
        <v>0</v>
      </c>
      <c r="L94" s="130">
        <v>886</v>
      </c>
      <c r="M94" s="72"/>
      <c r="N94" s="180"/>
    </row>
    <row r="95" spans="1:20" s="244" customFormat="1" x14ac:dyDescent="0.35">
      <c r="A95" s="172" t="s">
        <v>296</v>
      </c>
      <c r="B95" s="247"/>
      <c r="C95" s="86" t="s">
        <v>1559</v>
      </c>
      <c r="D95" s="139" t="s">
        <v>1560</v>
      </c>
      <c r="E95" s="150" t="s">
        <v>1552</v>
      </c>
      <c r="F95" s="321">
        <v>0</v>
      </c>
      <c r="G95" s="322">
        <v>0</v>
      </c>
      <c r="H95" s="323">
        <v>0</v>
      </c>
      <c r="I95" s="324">
        <v>2</v>
      </c>
      <c r="J95" s="61">
        <v>2</v>
      </c>
      <c r="K95" s="34">
        <v>0</v>
      </c>
      <c r="L95" s="130">
        <v>1294</v>
      </c>
      <c r="M95" s="72"/>
      <c r="N95" s="180"/>
      <c r="Q95" s="293"/>
      <c r="R95" s="293"/>
      <c r="S95" s="293"/>
      <c r="T95" s="293"/>
    </row>
    <row r="96" spans="1:20" s="293" customFormat="1" x14ac:dyDescent="0.35">
      <c r="A96" s="172" t="s">
        <v>296</v>
      </c>
      <c r="B96" s="247"/>
      <c r="C96" s="86" t="s">
        <v>1561</v>
      </c>
      <c r="D96" s="139" t="s">
        <v>1562</v>
      </c>
      <c r="E96" s="150" t="s">
        <v>1552</v>
      </c>
      <c r="F96" s="321">
        <v>0</v>
      </c>
      <c r="G96" s="322">
        <v>0</v>
      </c>
      <c r="H96" s="323">
        <v>0</v>
      </c>
      <c r="I96" s="324">
        <v>1</v>
      </c>
      <c r="J96" s="61">
        <v>1</v>
      </c>
      <c r="K96" s="34">
        <v>0</v>
      </c>
      <c r="L96" s="130">
        <v>1403</v>
      </c>
      <c r="M96" s="72"/>
      <c r="N96" s="180"/>
    </row>
    <row r="97" spans="1:20" s="293" customFormat="1" x14ac:dyDescent="0.35">
      <c r="A97" s="172" t="s">
        <v>296</v>
      </c>
      <c r="B97" s="247"/>
      <c r="C97" s="86" t="s">
        <v>1563</v>
      </c>
      <c r="D97" s="139" t="s">
        <v>1564</v>
      </c>
      <c r="E97" s="150" t="s">
        <v>1565</v>
      </c>
      <c r="F97" s="321">
        <v>0</v>
      </c>
      <c r="G97" s="322">
        <v>0</v>
      </c>
      <c r="H97" s="323">
        <v>0</v>
      </c>
      <c r="I97" s="324">
        <v>2</v>
      </c>
      <c r="J97" s="61">
        <v>2</v>
      </c>
      <c r="K97" s="34">
        <v>0</v>
      </c>
      <c r="L97" s="130">
        <v>1626</v>
      </c>
      <c r="M97" s="72"/>
      <c r="N97" s="180"/>
      <c r="Q97"/>
      <c r="R97"/>
      <c r="S97"/>
      <c r="T97"/>
    </row>
    <row r="98" spans="1:20" x14ac:dyDescent="0.35">
      <c r="A98" s="172" t="s">
        <v>296</v>
      </c>
      <c r="B98" s="247"/>
      <c r="C98" s="86" t="s">
        <v>1896</v>
      </c>
      <c r="D98" s="139" t="s">
        <v>1542</v>
      </c>
      <c r="E98" s="150" t="s">
        <v>1897</v>
      </c>
      <c r="F98" s="321">
        <v>0</v>
      </c>
      <c r="G98" s="322">
        <v>0</v>
      </c>
      <c r="H98" s="323">
        <v>0</v>
      </c>
      <c r="I98" s="324">
        <v>0</v>
      </c>
      <c r="J98" s="61">
        <v>0</v>
      </c>
      <c r="K98" s="34">
        <v>0</v>
      </c>
      <c r="L98" s="130">
        <v>365</v>
      </c>
      <c r="M98" s="72"/>
      <c r="N98" s="180"/>
    </row>
    <row r="99" spans="1:20" x14ac:dyDescent="0.35">
      <c r="A99" s="172" t="s">
        <v>296</v>
      </c>
      <c r="B99" s="247"/>
      <c r="C99" s="86" t="s">
        <v>1898</v>
      </c>
      <c r="D99" s="139" t="s">
        <v>1545</v>
      </c>
      <c r="E99" s="150" t="s">
        <v>1897</v>
      </c>
      <c r="F99" s="321">
        <v>0</v>
      </c>
      <c r="G99" s="322">
        <v>0</v>
      </c>
      <c r="H99" s="323">
        <v>0</v>
      </c>
      <c r="I99" s="324">
        <v>1</v>
      </c>
      <c r="J99" s="61">
        <v>1</v>
      </c>
      <c r="K99" s="34">
        <v>0</v>
      </c>
      <c r="L99" s="130">
        <v>460</v>
      </c>
      <c r="M99" s="72"/>
      <c r="N99" s="180"/>
      <c r="Q99" s="310"/>
      <c r="R99" s="310"/>
      <c r="S99" s="310"/>
      <c r="T99" s="310"/>
    </row>
    <row r="100" spans="1:20" s="310" customFormat="1" x14ac:dyDescent="0.35">
      <c r="A100" s="172" t="s">
        <v>296</v>
      </c>
      <c r="B100" s="247"/>
      <c r="C100" s="86" t="s">
        <v>2630</v>
      </c>
      <c r="D100" s="139" t="s">
        <v>432</v>
      </c>
      <c r="E100" s="150" t="s">
        <v>2631</v>
      </c>
      <c r="F100" s="321">
        <v>0</v>
      </c>
      <c r="G100" s="322">
        <v>0</v>
      </c>
      <c r="H100" s="323">
        <v>1</v>
      </c>
      <c r="I100" s="324">
        <v>10</v>
      </c>
      <c r="J100" s="61">
        <v>11</v>
      </c>
      <c r="K100" s="34">
        <v>0</v>
      </c>
      <c r="L100" s="130">
        <v>375</v>
      </c>
      <c r="M100" s="72"/>
      <c r="N100" s="180"/>
    </row>
    <row r="101" spans="1:20" s="310" customFormat="1" x14ac:dyDescent="0.35">
      <c r="A101" s="172" t="s">
        <v>296</v>
      </c>
      <c r="B101" s="247"/>
      <c r="C101" s="86" t="s">
        <v>2632</v>
      </c>
      <c r="D101" s="139" t="s">
        <v>435</v>
      </c>
      <c r="E101" s="150" t="s">
        <v>2631</v>
      </c>
      <c r="F101" s="321">
        <v>0</v>
      </c>
      <c r="G101" s="322">
        <v>0</v>
      </c>
      <c r="H101" s="323">
        <v>0</v>
      </c>
      <c r="I101" s="324">
        <v>7</v>
      </c>
      <c r="J101" s="61">
        <v>7</v>
      </c>
      <c r="K101" s="34">
        <v>0</v>
      </c>
      <c r="L101" s="130">
        <v>485</v>
      </c>
      <c r="M101" s="72"/>
      <c r="N101" s="180"/>
    </row>
    <row r="102" spans="1:20" s="310" customFormat="1" x14ac:dyDescent="0.35">
      <c r="A102" s="172" t="s">
        <v>296</v>
      </c>
      <c r="B102" s="247"/>
      <c r="C102" s="86" t="s">
        <v>2633</v>
      </c>
      <c r="D102" s="139" t="s">
        <v>437</v>
      </c>
      <c r="E102" s="150" t="s">
        <v>2631</v>
      </c>
      <c r="F102" s="321">
        <v>0</v>
      </c>
      <c r="G102" s="322">
        <v>0</v>
      </c>
      <c r="H102" s="323">
        <v>0</v>
      </c>
      <c r="I102" s="324">
        <v>1</v>
      </c>
      <c r="J102" s="61">
        <v>1</v>
      </c>
      <c r="K102" s="34">
        <v>0</v>
      </c>
      <c r="L102" s="130">
        <v>553</v>
      </c>
      <c r="M102" s="72"/>
      <c r="N102" s="180"/>
    </row>
    <row r="103" spans="1:20" s="310" customFormat="1" x14ac:dyDescent="0.35">
      <c r="A103" s="172" t="s">
        <v>296</v>
      </c>
      <c r="B103" s="247"/>
      <c r="C103" s="86" t="s">
        <v>4525</v>
      </c>
      <c r="D103" s="139" t="s">
        <v>439</v>
      </c>
      <c r="E103" s="150" t="s">
        <v>2631</v>
      </c>
      <c r="F103" s="321">
        <v>0</v>
      </c>
      <c r="G103" s="322">
        <v>0</v>
      </c>
      <c r="H103" s="323">
        <v>0</v>
      </c>
      <c r="I103" s="324">
        <v>2</v>
      </c>
      <c r="J103" s="61">
        <v>2</v>
      </c>
      <c r="K103" s="34">
        <v>0</v>
      </c>
      <c r="L103" s="130">
        <v>722</v>
      </c>
      <c r="M103" s="72"/>
      <c r="N103" s="180"/>
    </row>
    <row r="104" spans="1:20" s="310" customFormat="1" x14ac:dyDescent="0.35">
      <c r="A104" s="172" t="s">
        <v>296</v>
      </c>
      <c r="B104" s="247"/>
      <c r="C104" s="86" t="s">
        <v>2634</v>
      </c>
      <c r="D104" s="139" t="s">
        <v>2635</v>
      </c>
      <c r="E104" s="150" t="s">
        <v>2631</v>
      </c>
      <c r="F104" s="321">
        <v>0</v>
      </c>
      <c r="G104" s="322">
        <v>0</v>
      </c>
      <c r="H104" s="323">
        <v>0</v>
      </c>
      <c r="I104" s="324">
        <v>0</v>
      </c>
      <c r="J104" s="61">
        <v>0</v>
      </c>
      <c r="K104" s="34">
        <v>0</v>
      </c>
      <c r="L104" s="130">
        <v>794</v>
      </c>
      <c r="M104" s="72"/>
      <c r="N104" s="180"/>
    </row>
    <row r="105" spans="1:20" s="310" customFormat="1" x14ac:dyDescent="0.35">
      <c r="A105" s="172" t="s">
        <v>296</v>
      </c>
      <c r="B105" s="247"/>
      <c r="C105" s="86" t="s">
        <v>2636</v>
      </c>
      <c r="D105" s="139" t="s">
        <v>357</v>
      </c>
      <c r="E105" s="150" t="s">
        <v>2631</v>
      </c>
      <c r="F105" s="321">
        <v>0</v>
      </c>
      <c r="G105" s="322">
        <v>0</v>
      </c>
      <c r="H105" s="323">
        <v>0</v>
      </c>
      <c r="I105" s="324">
        <v>0</v>
      </c>
      <c r="J105" s="61">
        <v>0</v>
      </c>
      <c r="K105" s="34">
        <v>0</v>
      </c>
      <c r="L105" s="130">
        <v>911</v>
      </c>
      <c r="M105" s="72"/>
      <c r="N105" s="180"/>
    </row>
    <row r="106" spans="1:20" s="310" customFormat="1" x14ac:dyDescent="0.35">
      <c r="A106" s="172" t="s">
        <v>296</v>
      </c>
      <c r="B106" s="247"/>
      <c r="C106" s="86" t="s">
        <v>2637</v>
      </c>
      <c r="D106" s="139" t="s">
        <v>359</v>
      </c>
      <c r="E106" s="150" t="s">
        <v>2631</v>
      </c>
      <c r="F106" s="321">
        <v>0</v>
      </c>
      <c r="G106" s="322">
        <v>0</v>
      </c>
      <c r="H106" s="323">
        <v>0</v>
      </c>
      <c r="I106" s="324">
        <v>2</v>
      </c>
      <c r="J106" s="61">
        <v>2</v>
      </c>
      <c r="K106" s="34">
        <v>0</v>
      </c>
      <c r="L106" s="130">
        <v>1164</v>
      </c>
      <c r="M106" s="72"/>
      <c r="N106" s="180"/>
    </row>
    <row r="107" spans="1:20" s="310" customFormat="1" x14ac:dyDescent="0.35">
      <c r="A107" s="172" t="s">
        <v>296</v>
      </c>
      <c r="B107" s="247"/>
      <c r="C107" s="86" t="s">
        <v>2638</v>
      </c>
      <c r="D107" s="139" t="s">
        <v>2639</v>
      </c>
      <c r="E107" s="150" t="s">
        <v>2631</v>
      </c>
      <c r="F107" s="321">
        <v>0</v>
      </c>
      <c r="G107" s="322">
        <v>0</v>
      </c>
      <c r="H107" s="323">
        <v>0</v>
      </c>
      <c r="I107" s="324">
        <v>12</v>
      </c>
      <c r="J107" s="61">
        <v>12</v>
      </c>
      <c r="K107" s="34">
        <v>2</v>
      </c>
      <c r="L107" s="130">
        <v>1453</v>
      </c>
      <c r="M107" s="72"/>
      <c r="N107" s="180"/>
      <c r="R107" s="287"/>
      <c r="S107" s="287"/>
      <c r="T107" s="287"/>
    </row>
    <row r="108" spans="1:20" s="287" customFormat="1" x14ac:dyDescent="0.35">
      <c r="A108" s="172" t="s">
        <v>296</v>
      </c>
      <c r="B108" s="247"/>
      <c r="C108" s="86" t="s">
        <v>2854</v>
      </c>
      <c r="D108" s="139" t="s">
        <v>2906</v>
      </c>
      <c r="E108" s="150" t="s">
        <v>2631</v>
      </c>
      <c r="F108" s="321">
        <v>0</v>
      </c>
      <c r="G108" s="322">
        <v>0</v>
      </c>
      <c r="H108" s="323">
        <v>0</v>
      </c>
      <c r="I108" s="324">
        <v>0</v>
      </c>
      <c r="J108" s="61">
        <v>0</v>
      </c>
      <c r="K108" s="34">
        <v>0</v>
      </c>
      <c r="L108" s="130">
        <v>1546</v>
      </c>
      <c r="M108" s="72"/>
      <c r="N108" s="180"/>
      <c r="O108" s="310"/>
      <c r="P108" s="310"/>
      <c r="R108"/>
      <c r="S108"/>
      <c r="T108"/>
    </row>
    <row r="109" spans="1:20" x14ac:dyDescent="0.35">
      <c r="A109" s="172" t="s">
        <v>296</v>
      </c>
      <c r="B109" s="247"/>
      <c r="C109" s="86" t="s">
        <v>1436</v>
      </c>
      <c r="D109" s="86" t="s">
        <v>1977</v>
      </c>
      <c r="E109" s="103" t="s">
        <v>4490</v>
      </c>
      <c r="F109" s="321">
        <v>0</v>
      </c>
      <c r="G109" s="322">
        <v>0</v>
      </c>
      <c r="H109" s="323">
        <v>0</v>
      </c>
      <c r="I109" s="324">
        <v>0</v>
      </c>
      <c r="J109" s="61">
        <v>0</v>
      </c>
      <c r="K109" s="34">
        <v>0</v>
      </c>
      <c r="L109" s="130">
        <v>350</v>
      </c>
      <c r="M109" s="72"/>
      <c r="N109" s="180"/>
      <c r="O109" s="287"/>
      <c r="P109" s="287"/>
    </row>
    <row r="110" spans="1:20" x14ac:dyDescent="0.35">
      <c r="A110" s="172" t="s">
        <v>296</v>
      </c>
      <c r="B110" s="247"/>
      <c r="C110" s="86" t="s">
        <v>431</v>
      </c>
      <c r="D110" s="86" t="s">
        <v>432</v>
      </c>
      <c r="E110" s="103" t="s">
        <v>4491</v>
      </c>
      <c r="F110" s="321">
        <v>2</v>
      </c>
      <c r="G110" s="322">
        <v>1</v>
      </c>
      <c r="H110" s="323">
        <v>16</v>
      </c>
      <c r="I110" s="324">
        <v>0</v>
      </c>
      <c r="J110" s="61">
        <v>19</v>
      </c>
      <c r="K110" s="34">
        <v>0</v>
      </c>
      <c r="L110" s="130">
        <v>380</v>
      </c>
      <c r="M110" s="72"/>
      <c r="N110" s="180">
        <f>J109-K109</f>
        <v>0</v>
      </c>
      <c r="R110" s="287"/>
      <c r="S110" s="287"/>
      <c r="T110" s="287"/>
    </row>
    <row r="111" spans="1:20" s="287" customFormat="1" x14ac:dyDescent="0.35">
      <c r="A111" s="172" t="s">
        <v>296</v>
      </c>
      <c r="B111" s="247"/>
      <c r="C111" s="86" t="s">
        <v>1868</v>
      </c>
      <c r="D111" s="86" t="s">
        <v>1869</v>
      </c>
      <c r="E111" s="103" t="s">
        <v>4492</v>
      </c>
      <c r="F111" s="321">
        <v>0</v>
      </c>
      <c r="G111" s="322">
        <v>0</v>
      </c>
      <c r="H111" s="323">
        <v>1</v>
      </c>
      <c r="I111" s="324">
        <v>0</v>
      </c>
      <c r="J111" s="61">
        <v>1</v>
      </c>
      <c r="K111" s="34">
        <v>0</v>
      </c>
      <c r="L111" s="130">
        <v>450</v>
      </c>
      <c r="M111" s="72"/>
      <c r="N111" s="180">
        <f>J110-K110</f>
        <v>19</v>
      </c>
      <c r="O111"/>
      <c r="P111"/>
      <c r="R111"/>
      <c r="S111"/>
      <c r="T111"/>
    </row>
    <row r="112" spans="1:20" x14ac:dyDescent="0.35">
      <c r="A112" s="172" t="s">
        <v>296</v>
      </c>
      <c r="B112" s="247"/>
      <c r="C112" s="86" t="s">
        <v>434</v>
      </c>
      <c r="D112" s="86" t="s">
        <v>435</v>
      </c>
      <c r="E112" s="103" t="s">
        <v>433</v>
      </c>
      <c r="F112" s="321">
        <v>2</v>
      </c>
      <c r="G112" s="322">
        <v>1</v>
      </c>
      <c r="H112" s="323">
        <v>16</v>
      </c>
      <c r="I112" s="324">
        <v>0</v>
      </c>
      <c r="J112" s="61">
        <v>19</v>
      </c>
      <c r="K112" s="34">
        <v>0</v>
      </c>
      <c r="L112" s="130">
        <v>475</v>
      </c>
      <c r="M112" s="72"/>
      <c r="N112" s="180"/>
      <c r="O112" s="287"/>
      <c r="P112" s="287"/>
    </row>
    <row r="113" spans="1:20" x14ac:dyDescent="0.35">
      <c r="A113" s="172" t="s">
        <v>296</v>
      </c>
      <c r="B113" s="247"/>
      <c r="C113" s="86" t="s">
        <v>436</v>
      </c>
      <c r="D113" s="86" t="s">
        <v>437</v>
      </c>
      <c r="E113" s="103" t="s">
        <v>4493</v>
      </c>
      <c r="F113" s="321">
        <v>0</v>
      </c>
      <c r="G113" s="322">
        <v>0</v>
      </c>
      <c r="H113" s="323">
        <v>15</v>
      </c>
      <c r="I113" s="324">
        <v>0</v>
      </c>
      <c r="J113" s="61">
        <v>15</v>
      </c>
      <c r="K113" s="34">
        <v>0</v>
      </c>
      <c r="L113" s="130">
        <v>540</v>
      </c>
      <c r="M113" s="72"/>
      <c r="N113" s="180">
        <f t="shared" ref="N113:N120" si="3">J112-K112</f>
        <v>19</v>
      </c>
    </row>
    <row r="114" spans="1:20" x14ac:dyDescent="0.35">
      <c r="A114" s="172" t="s">
        <v>296</v>
      </c>
      <c r="B114" s="247"/>
      <c r="C114" s="86" t="s">
        <v>1870</v>
      </c>
      <c r="D114" s="139" t="s">
        <v>1871</v>
      </c>
      <c r="E114" s="103" t="s">
        <v>433</v>
      </c>
      <c r="F114" s="321">
        <v>0</v>
      </c>
      <c r="G114" s="322">
        <v>0</v>
      </c>
      <c r="H114" s="323">
        <v>4</v>
      </c>
      <c r="I114" s="324">
        <v>0</v>
      </c>
      <c r="J114" s="61">
        <v>4</v>
      </c>
      <c r="K114" s="34">
        <v>0</v>
      </c>
      <c r="L114" s="130">
        <v>625</v>
      </c>
      <c r="M114" s="72"/>
      <c r="N114" s="180">
        <f t="shared" si="3"/>
        <v>15</v>
      </c>
    </row>
    <row r="115" spans="1:20" x14ac:dyDescent="0.35">
      <c r="A115" s="172" t="s">
        <v>296</v>
      </c>
      <c r="B115" s="247"/>
      <c r="C115" s="139" t="s">
        <v>438</v>
      </c>
      <c r="D115" s="139" t="s">
        <v>439</v>
      </c>
      <c r="E115" s="103" t="s">
        <v>433</v>
      </c>
      <c r="F115" s="321">
        <v>2</v>
      </c>
      <c r="G115" s="322">
        <v>1</v>
      </c>
      <c r="H115" s="323">
        <v>12</v>
      </c>
      <c r="I115" s="324">
        <v>0</v>
      </c>
      <c r="J115" s="61">
        <v>15</v>
      </c>
      <c r="K115" s="34">
        <v>1</v>
      </c>
      <c r="L115" s="130">
        <v>640</v>
      </c>
      <c r="M115" s="72"/>
      <c r="N115" s="180"/>
    </row>
    <row r="116" spans="1:20" x14ac:dyDescent="0.35">
      <c r="A116" s="172" t="s">
        <v>296</v>
      </c>
      <c r="B116" s="247"/>
      <c r="C116" s="63" t="s">
        <v>356</v>
      </c>
      <c r="D116" s="63" t="s">
        <v>357</v>
      </c>
      <c r="E116" s="103" t="s">
        <v>433</v>
      </c>
      <c r="F116" s="321">
        <v>1</v>
      </c>
      <c r="G116" s="322">
        <v>0</v>
      </c>
      <c r="H116" s="323">
        <v>1</v>
      </c>
      <c r="I116" s="324">
        <v>0</v>
      </c>
      <c r="J116" s="61">
        <v>2</v>
      </c>
      <c r="K116" s="34">
        <v>1</v>
      </c>
      <c r="L116" s="130">
        <v>830</v>
      </c>
      <c r="M116" s="72"/>
      <c r="N116" s="180">
        <f t="shared" si="3"/>
        <v>14</v>
      </c>
      <c r="R116" s="244"/>
      <c r="S116" s="244"/>
      <c r="T116" s="244"/>
    </row>
    <row r="117" spans="1:20" s="244" customFormat="1" x14ac:dyDescent="0.35">
      <c r="A117" s="172" t="s">
        <v>296</v>
      </c>
      <c r="B117" s="247"/>
      <c r="C117" s="63" t="s">
        <v>538</v>
      </c>
      <c r="D117" s="63" t="s">
        <v>539</v>
      </c>
      <c r="E117" s="103" t="s">
        <v>433</v>
      </c>
      <c r="F117" s="321">
        <v>0</v>
      </c>
      <c r="G117" s="322">
        <v>0</v>
      </c>
      <c r="H117" s="323">
        <v>4</v>
      </c>
      <c r="I117" s="324">
        <v>0</v>
      </c>
      <c r="J117" s="61">
        <v>4</v>
      </c>
      <c r="K117" s="34">
        <v>0</v>
      </c>
      <c r="L117" s="130">
        <v>925</v>
      </c>
      <c r="M117" s="72"/>
      <c r="N117" s="180">
        <f t="shared" si="3"/>
        <v>1</v>
      </c>
      <c r="O117"/>
      <c r="P117"/>
      <c r="R117"/>
      <c r="S117"/>
      <c r="T117"/>
    </row>
    <row r="118" spans="1:20" x14ac:dyDescent="0.35">
      <c r="A118" s="172" t="s">
        <v>296</v>
      </c>
      <c r="B118" s="247"/>
      <c r="C118" s="63" t="s">
        <v>358</v>
      </c>
      <c r="D118" s="63" t="s">
        <v>359</v>
      </c>
      <c r="E118" s="103" t="s">
        <v>433</v>
      </c>
      <c r="F118" s="321">
        <v>0</v>
      </c>
      <c r="G118" s="322">
        <v>0</v>
      </c>
      <c r="H118" s="323">
        <v>2</v>
      </c>
      <c r="I118" s="324">
        <v>0</v>
      </c>
      <c r="J118" s="61">
        <v>2</v>
      </c>
      <c r="K118" s="34">
        <v>0</v>
      </c>
      <c r="L118" s="130">
        <v>1130</v>
      </c>
      <c r="M118" s="72"/>
      <c r="N118" s="180">
        <f t="shared" si="3"/>
        <v>4</v>
      </c>
      <c r="O118" s="244"/>
      <c r="P118" s="244"/>
    </row>
    <row r="119" spans="1:20" x14ac:dyDescent="0.35">
      <c r="A119" s="172" t="s">
        <v>296</v>
      </c>
      <c r="B119" s="247"/>
      <c r="C119" s="63" t="s">
        <v>440</v>
      </c>
      <c r="D119" s="63" t="s">
        <v>441</v>
      </c>
      <c r="E119" s="103" t="s">
        <v>433</v>
      </c>
      <c r="F119" s="321">
        <v>0</v>
      </c>
      <c r="G119" s="322">
        <v>0</v>
      </c>
      <c r="H119" s="323">
        <v>5</v>
      </c>
      <c r="I119" s="324">
        <v>0</v>
      </c>
      <c r="J119" s="61">
        <v>5</v>
      </c>
      <c r="K119" s="34">
        <v>0</v>
      </c>
      <c r="L119" s="130">
        <v>1175</v>
      </c>
      <c r="M119" s="72"/>
      <c r="N119" s="180">
        <f t="shared" si="3"/>
        <v>2</v>
      </c>
      <c r="T119" t="s">
        <v>366</v>
      </c>
    </row>
    <row r="120" spans="1:20" x14ac:dyDescent="0.35">
      <c r="A120" s="172" t="s">
        <v>296</v>
      </c>
      <c r="B120" s="247"/>
      <c r="C120" s="63" t="s">
        <v>1594</v>
      </c>
      <c r="D120" s="63" t="s">
        <v>1595</v>
      </c>
      <c r="E120" s="80" t="s">
        <v>433</v>
      </c>
      <c r="F120" s="321">
        <v>0</v>
      </c>
      <c r="G120" s="322">
        <v>0</v>
      </c>
      <c r="H120" s="323">
        <v>2</v>
      </c>
      <c r="I120" s="324">
        <v>0</v>
      </c>
      <c r="J120" s="61">
        <v>2</v>
      </c>
      <c r="K120" s="34">
        <v>0</v>
      </c>
      <c r="L120" s="130">
        <v>1250</v>
      </c>
      <c r="M120" s="72"/>
      <c r="N120" s="180">
        <f t="shared" si="3"/>
        <v>5</v>
      </c>
    </row>
    <row r="121" spans="1:20" x14ac:dyDescent="0.35">
      <c r="A121" s="173" t="s">
        <v>297</v>
      </c>
      <c r="B121" s="247"/>
      <c r="C121" s="63" t="s">
        <v>298</v>
      </c>
      <c r="D121" s="63" t="s">
        <v>299</v>
      </c>
      <c r="E121" s="80"/>
      <c r="F121" s="321">
        <v>0</v>
      </c>
      <c r="G121" s="322">
        <v>1</v>
      </c>
      <c r="H121" s="323">
        <v>0</v>
      </c>
      <c r="I121" s="324">
        <v>1</v>
      </c>
      <c r="J121" s="61">
        <v>2</v>
      </c>
      <c r="K121" s="34">
        <v>0</v>
      </c>
      <c r="L121" s="130">
        <v>1397</v>
      </c>
      <c r="M121" s="72"/>
      <c r="N121" s="180"/>
    </row>
    <row r="122" spans="1:20" x14ac:dyDescent="0.35">
      <c r="A122" s="148" t="s">
        <v>297</v>
      </c>
      <c r="B122" s="247"/>
      <c r="C122" s="63" t="s">
        <v>300</v>
      </c>
      <c r="D122" s="63" t="s">
        <v>301</v>
      </c>
      <c r="E122" s="80"/>
      <c r="F122" s="321">
        <v>0</v>
      </c>
      <c r="G122" s="322">
        <v>6</v>
      </c>
      <c r="H122" s="323">
        <v>6</v>
      </c>
      <c r="I122" s="324">
        <v>4</v>
      </c>
      <c r="J122" s="61">
        <v>16</v>
      </c>
      <c r="K122" s="34">
        <v>0</v>
      </c>
      <c r="L122" s="130">
        <v>1553</v>
      </c>
      <c r="M122" s="72"/>
      <c r="N122" s="180">
        <f t="shared" ref="N122:N243" si="4">J121-K121</f>
        <v>2</v>
      </c>
    </row>
    <row r="123" spans="1:20" x14ac:dyDescent="0.35">
      <c r="A123" s="148" t="s">
        <v>297</v>
      </c>
      <c r="B123" s="247"/>
      <c r="C123" s="63" t="s">
        <v>302</v>
      </c>
      <c r="D123" s="63" t="s">
        <v>303</v>
      </c>
      <c r="E123" s="80"/>
      <c r="F123" s="321">
        <v>0</v>
      </c>
      <c r="G123" s="322">
        <v>8</v>
      </c>
      <c r="H123" s="323">
        <v>5</v>
      </c>
      <c r="I123" s="324">
        <v>6</v>
      </c>
      <c r="J123" s="61">
        <v>19</v>
      </c>
      <c r="K123" s="34">
        <v>0</v>
      </c>
      <c r="L123" s="130">
        <v>1863</v>
      </c>
      <c r="M123" s="72"/>
      <c r="N123" s="180">
        <f t="shared" si="4"/>
        <v>16</v>
      </c>
    </row>
    <row r="124" spans="1:20" x14ac:dyDescent="0.35">
      <c r="A124" s="148" t="s">
        <v>297</v>
      </c>
      <c r="B124" s="247"/>
      <c r="C124" s="63" t="s">
        <v>304</v>
      </c>
      <c r="D124" s="139" t="s">
        <v>305</v>
      </c>
      <c r="E124" s="103"/>
      <c r="F124" s="321">
        <v>0</v>
      </c>
      <c r="G124" s="322">
        <v>14</v>
      </c>
      <c r="H124" s="323">
        <v>10</v>
      </c>
      <c r="I124" s="324">
        <v>15</v>
      </c>
      <c r="J124" s="61">
        <v>39</v>
      </c>
      <c r="K124" s="34">
        <v>0</v>
      </c>
      <c r="L124" s="130">
        <v>2174</v>
      </c>
      <c r="M124" s="72"/>
      <c r="N124" s="180">
        <f t="shared" si="4"/>
        <v>19</v>
      </c>
    </row>
    <row r="125" spans="1:20" ht="15" thickBot="1" x14ac:dyDescent="0.4">
      <c r="A125" s="148" t="s">
        <v>297</v>
      </c>
      <c r="B125" s="247"/>
      <c r="C125" s="63" t="s">
        <v>306</v>
      </c>
      <c r="D125" s="139" t="s">
        <v>307</v>
      </c>
      <c r="E125" s="103"/>
      <c r="F125" s="321">
        <v>0</v>
      </c>
      <c r="G125" s="322">
        <v>1</v>
      </c>
      <c r="H125" s="323">
        <v>3</v>
      </c>
      <c r="I125" s="324">
        <v>1</v>
      </c>
      <c r="J125" s="61">
        <v>5</v>
      </c>
      <c r="K125" s="34">
        <v>0</v>
      </c>
      <c r="L125" s="130">
        <v>2484</v>
      </c>
      <c r="M125" s="72"/>
      <c r="N125" s="180">
        <f t="shared" si="4"/>
        <v>39</v>
      </c>
    </row>
    <row r="126" spans="1:20" x14ac:dyDescent="0.35">
      <c r="A126" s="174" t="s">
        <v>308</v>
      </c>
      <c r="B126" s="247"/>
      <c r="C126" s="175" t="s">
        <v>779</v>
      </c>
      <c r="D126" s="139" t="s">
        <v>780</v>
      </c>
      <c r="E126" s="103" t="s">
        <v>781</v>
      </c>
      <c r="F126" s="321">
        <v>0</v>
      </c>
      <c r="G126" s="322">
        <v>0</v>
      </c>
      <c r="H126" s="323">
        <v>2</v>
      </c>
      <c r="I126" s="324">
        <v>0</v>
      </c>
      <c r="J126" s="61">
        <v>2</v>
      </c>
      <c r="K126" s="34">
        <v>0</v>
      </c>
      <c r="L126" s="130">
        <v>2000</v>
      </c>
      <c r="M126" s="72"/>
      <c r="N126" s="180">
        <f t="shared" si="4"/>
        <v>5</v>
      </c>
      <c r="R126" s="310"/>
      <c r="S126" s="310"/>
      <c r="T126" s="310"/>
    </row>
    <row r="127" spans="1:20" s="310" customFormat="1" x14ac:dyDescent="0.35">
      <c r="A127" s="148" t="s">
        <v>308</v>
      </c>
      <c r="B127" s="247"/>
      <c r="C127" s="175" t="s">
        <v>309</v>
      </c>
      <c r="D127" s="139" t="s">
        <v>178</v>
      </c>
      <c r="E127" s="103" t="s">
        <v>310</v>
      </c>
      <c r="F127" s="321">
        <v>0</v>
      </c>
      <c r="G127" s="322">
        <v>0</v>
      </c>
      <c r="H127" s="323">
        <v>0</v>
      </c>
      <c r="I127" s="324">
        <v>0</v>
      </c>
      <c r="J127" s="61">
        <v>0</v>
      </c>
      <c r="K127" s="34">
        <v>0</v>
      </c>
      <c r="L127" s="130">
        <v>311</v>
      </c>
      <c r="M127" s="72"/>
      <c r="N127" s="180">
        <f t="shared" si="4"/>
        <v>2</v>
      </c>
      <c r="O127"/>
      <c r="P127"/>
      <c r="R127"/>
      <c r="S127"/>
      <c r="T127"/>
    </row>
    <row r="128" spans="1:20" x14ac:dyDescent="0.35">
      <c r="A128" s="148" t="s">
        <v>308</v>
      </c>
      <c r="B128" s="247"/>
      <c r="C128" s="175" t="s">
        <v>2837</v>
      </c>
      <c r="D128" s="86" t="s">
        <v>178</v>
      </c>
      <c r="E128" s="103" t="s">
        <v>2838</v>
      </c>
      <c r="F128" s="321">
        <v>0</v>
      </c>
      <c r="G128" s="322">
        <v>0</v>
      </c>
      <c r="H128" s="323">
        <v>5</v>
      </c>
      <c r="I128" s="324">
        <v>0</v>
      </c>
      <c r="J128" s="61">
        <v>5</v>
      </c>
      <c r="K128" s="34">
        <v>0</v>
      </c>
      <c r="L128" s="130">
        <v>435</v>
      </c>
      <c r="M128" s="72"/>
      <c r="N128" s="180"/>
      <c r="O128" s="310"/>
      <c r="P128" s="310"/>
    </row>
    <row r="129" spans="1:20" x14ac:dyDescent="0.35">
      <c r="A129" s="148" t="s">
        <v>308</v>
      </c>
      <c r="B129" s="247"/>
      <c r="C129" s="175" t="s">
        <v>1437</v>
      </c>
      <c r="D129" s="86" t="s">
        <v>315</v>
      </c>
      <c r="E129" s="103" t="s">
        <v>1438</v>
      </c>
      <c r="F129" s="321">
        <v>0</v>
      </c>
      <c r="G129" s="322">
        <v>0</v>
      </c>
      <c r="H129" s="323">
        <v>0</v>
      </c>
      <c r="I129" s="324">
        <v>0</v>
      </c>
      <c r="J129" s="61">
        <v>0</v>
      </c>
      <c r="K129" s="34">
        <v>0</v>
      </c>
      <c r="L129" s="130">
        <v>400</v>
      </c>
      <c r="M129" s="72"/>
      <c r="N129" s="180">
        <f t="shared" si="4"/>
        <v>5</v>
      </c>
      <c r="O129" s="310"/>
    </row>
    <row r="130" spans="1:20" x14ac:dyDescent="0.35">
      <c r="A130" s="148" t="s">
        <v>308</v>
      </c>
      <c r="B130" s="247"/>
      <c r="C130" s="319" t="s">
        <v>314</v>
      </c>
      <c r="D130" s="139" t="s">
        <v>315</v>
      </c>
      <c r="E130" s="87" t="s">
        <v>316</v>
      </c>
      <c r="F130" s="321">
        <v>0</v>
      </c>
      <c r="G130" s="322">
        <v>0</v>
      </c>
      <c r="H130" s="323">
        <v>6</v>
      </c>
      <c r="I130" s="324">
        <v>2</v>
      </c>
      <c r="J130" s="61">
        <v>8</v>
      </c>
      <c r="K130" s="34">
        <v>0</v>
      </c>
      <c r="L130" s="130">
        <v>400</v>
      </c>
      <c r="M130" s="72"/>
      <c r="N130" s="180">
        <f t="shared" si="4"/>
        <v>0</v>
      </c>
      <c r="O130" s="310"/>
    </row>
    <row r="131" spans="1:20" x14ac:dyDescent="0.35">
      <c r="A131" s="148" t="s">
        <v>308</v>
      </c>
      <c r="B131" s="247"/>
      <c r="C131" s="175" t="s">
        <v>317</v>
      </c>
      <c r="D131" s="86" t="s">
        <v>315</v>
      </c>
      <c r="E131" s="103" t="s">
        <v>318</v>
      </c>
      <c r="F131" s="321">
        <v>2</v>
      </c>
      <c r="G131" s="322">
        <v>0</v>
      </c>
      <c r="H131" s="323">
        <v>6</v>
      </c>
      <c r="I131" s="324">
        <v>4</v>
      </c>
      <c r="J131" s="61">
        <v>12</v>
      </c>
      <c r="K131" s="34">
        <v>0</v>
      </c>
      <c r="L131" s="130">
        <v>400</v>
      </c>
      <c r="M131" s="72"/>
      <c r="N131" s="180">
        <f t="shared" si="4"/>
        <v>8</v>
      </c>
      <c r="O131" s="310"/>
    </row>
    <row r="132" spans="1:20" x14ac:dyDescent="0.35">
      <c r="A132" s="148" t="s">
        <v>308</v>
      </c>
      <c r="B132" s="247"/>
      <c r="C132" s="175" t="s">
        <v>319</v>
      </c>
      <c r="D132" s="86" t="s">
        <v>315</v>
      </c>
      <c r="E132" s="103" t="s">
        <v>320</v>
      </c>
      <c r="F132" s="321">
        <v>0</v>
      </c>
      <c r="G132" s="322">
        <v>0</v>
      </c>
      <c r="H132" s="323">
        <v>4</v>
      </c>
      <c r="I132" s="324">
        <v>2</v>
      </c>
      <c r="J132" s="61">
        <v>6</v>
      </c>
      <c r="K132" s="34">
        <v>0</v>
      </c>
      <c r="L132" s="130">
        <v>400</v>
      </c>
      <c r="M132" s="72"/>
      <c r="N132" s="180"/>
      <c r="R132" s="287"/>
      <c r="S132" s="287"/>
      <c r="T132" s="287"/>
    </row>
    <row r="133" spans="1:20" s="287" customFormat="1" x14ac:dyDescent="0.35">
      <c r="A133" s="148" t="s">
        <v>308</v>
      </c>
      <c r="B133" s="247"/>
      <c r="C133" s="175" t="s">
        <v>321</v>
      </c>
      <c r="D133" s="86" t="s">
        <v>315</v>
      </c>
      <c r="E133" s="103" t="s">
        <v>322</v>
      </c>
      <c r="F133" s="321">
        <v>4</v>
      </c>
      <c r="G133" s="322">
        <v>0</v>
      </c>
      <c r="H133" s="323">
        <v>4</v>
      </c>
      <c r="I133" s="324">
        <v>4</v>
      </c>
      <c r="J133" s="61">
        <v>12</v>
      </c>
      <c r="K133" s="34">
        <v>0</v>
      </c>
      <c r="L133" s="130">
        <v>400</v>
      </c>
      <c r="M133" s="72"/>
      <c r="N133" s="180">
        <f t="shared" si="4"/>
        <v>6</v>
      </c>
      <c r="O133"/>
      <c r="P133"/>
      <c r="R133"/>
      <c r="S133"/>
      <c r="T133"/>
    </row>
    <row r="134" spans="1:20" x14ac:dyDescent="0.35">
      <c r="A134" s="148" t="s">
        <v>308</v>
      </c>
      <c r="B134" s="247"/>
      <c r="C134" s="175" t="s">
        <v>323</v>
      </c>
      <c r="D134" s="86" t="s">
        <v>315</v>
      </c>
      <c r="E134" s="103" t="s">
        <v>2295</v>
      </c>
      <c r="F134" s="321">
        <v>0</v>
      </c>
      <c r="G134" s="322">
        <v>0</v>
      </c>
      <c r="H134" s="323">
        <v>6</v>
      </c>
      <c r="I134" s="324">
        <v>4</v>
      </c>
      <c r="J134" s="61">
        <v>10</v>
      </c>
      <c r="K134" s="34">
        <v>0</v>
      </c>
      <c r="L134" s="130">
        <v>400</v>
      </c>
      <c r="M134" s="72"/>
      <c r="N134" s="180">
        <f t="shared" si="4"/>
        <v>12</v>
      </c>
      <c r="O134" s="287"/>
      <c r="P134" s="287"/>
    </row>
    <row r="135" spans="1:20" x14ac:dyDescent="0.35">
      <c r="A135" s="148" t="s">
        <v>308</v>
      </c>
      <c r="B135" s="247"/>
      <c r="C135" s="175" t="s">
        <v>1407</v>
      </c>
      <c r="D135" s="86" t="s">
        <v>1408</v>
      </c>
      <c r="E135" s="103" t="s">
        <v>1409</v>
      </c>
      <c r="F135" s="321">
        <v>0</v>
      </c>
      <c r="G135" s="322">
        <v>0</v>
      </c>
      <c r="H135" s="323">
        <v>0</v>
      </c>
      <c r="I135" s="324">
        <v>0</v>
      </c>
      <c r="J135" s="61">
        <v>0</v>
      </c>
      <c r="K135" s="34">
        <v>0</v>
      </c>
      <c r="L135" s="130">
        <v>400</v>
      </c>
      <c r="M135" s="72"/>
      <c r="N135" s="180">
        <f t="shared" si="4"/>
        <v>10</v>
      </c>
      <c r="Q135" t="s">
        <v>366</v>
      </c>
    </row>
    <row r="136" spans="1:20" x14ac:dyDescent="0.35">
      <c r="A136" s="148" t="s">
        <v>308</v>
      </c>
      <c r="B136" s="247"/>
      <c r="C136" s="175" t="s">
        <v>1872</v>
      </c>
      <c r="D136" s="86" t="s">
        <v>1873</v>
      </c>
      <c r="E136" s="103" t="s">
        <v>1874</v>
      </c>
      <c r="F136" s="321">
        <v>0</v>
      </c>
      <c r="G136" s="322">
        <v>0</v>
      </c>
      <c r="H136" s="323">
        <v>0</v>
      </c>
      <c r="I136" s="324">
        <v>0</v>
      </c>
      <c r="J136" s="61">
        <v>0</v>
      </c>
      <c r="K136" s="34">
        <v>0</v>
      </c>
      <c r="L136" s="130">
        <v>400</v>
      </c>
      <c r="M136" s="72"/>
      <c r="N136" s="180"/>
    </row>
    <row r="137" spans="1:20" x14ac:dyDescent="0.35">
      <c r="A137" s="148" t="s">
        <v>308</v>
      </c>
      <c r="B137" s="247"/>
      <c r="C137" s="175" t="s">
        <v>494</v>
      </c>
      <c r="D137" s="86" t="s">
        <v>312</v>
      </c>
      <c r="E137" s="103" t="s">
        <v>495</v>
      </c>
      <c r="F137" s="321">
        <v>2</v>
      </c>
      <c r="G137" s="322">
        <v>0</v>
      </c>
      <c r="H137" s="323">
        <v>6</v>
      </c>
      <c r="I137" s="324">
        <v>2</v>
      </c>
      <c r="J137" s="61">
        <v>10</v>
      </c>
      <c r="K137" s="34">
        <v>0</v>
      </c>
      <c r="L137" s="130">
        <v>400</v>
      </c>
      <c r="M137" s="72"/>
      <c r="N137" s="180"/>
    </row>
    <row r="138" spans="1:20" x14ac:dyDescent="0.35">
      <c r="A138" s="148" t="s">
        <v>308</v>
      </c>
      <c r="B138" s="247"/>
      <c r="C138" s="175" t="s">
        <v>311</v>
      </c>
      <c r="D138" s="86" t="s">
        <v>312</v>
      </c>
      <c r="E138" s="103" t="s">
        <v>313</v>
      </c>
      <c r="F138" s="321">
        <v>0</v>
      </c>
      <c r="G138" s="322">
        <v>0</v>
      </c>
      <c r="H138" s="323">
        <v>2</v>
      </c>
      <c r="I138" s="324">
        <v>0</v>
      </c>
      <c r="J138" s="61">
        <v>2</v>
      </c>
      <c r="K138" s="34">
        <v>0</v>
      </c>
      <c r="L138" s="130">
        <v>400</v>
      </c>
      <c r="M138" s="72"/>
      <c r="N138" s="180">
        <f t="shared" si="4"/>
        <v>10</v>
      </c>
    </row>
    <row r="139" spans="1:20" x14ac:dyDescent="0.35">
      <c r="A139" s="148" t="s">
        <v>308</v>
      </c>
      <c r="B139" s="247"/>
      <c r="C139" s="175" t="s">
        <v>327</v>
      </c>
      <c r="D139" s="86" t="s">
        <v>328</v>
      </c>
      <c r="E139" s="103" t="s">
        <v>329</v>
      </c>
      <c r="F139" s="321">
        <v>0</v>
      </c>
      <c r="G139" s="322">
        <v>0</v>
      </c>
      <c r="H139" s="323">
        <v>2</v>
      </c>
      <c r="I139" s="324">
        <v>0</v>
      </c>
      <c r="J139" s="61">
        <v>2</v>
      </c>
      <c r="K139" s="34">
        <v>0</v>
      </c>
      <c r="L139" s="130">
        <v>530</v>
      </c>
      <c r="M139" s="72"/>
      <c r="N139" s="180">
        <f>J138-K138</f>
        <v>2</v>
      </c>
    </row>
    <row r="140" spans="1:20" x14ac:dyDescent="0.35">
      <c r="A140" s="148" t="s">
        <v>308</v>
      </c>
      <c r="B140" s="247"/>
      <c r="C140" s="175" t="s">
        <v>324</v>
      </c>
      <c r="D140" s="86" t="s">
        <v>325</v>
      </c>
      <c r="E140" s="103" t="s">
        <v>326</v>
      </c>
      <c r="F140" s="321">
        <v>17</v>
      </c>
      <c r="G140" s="322">
        <v>4</v>
      </c>
      <c r="H140" s="323">
        <v>4</v>
      </c>
      <c r="I140" s="324">
        <v>0</v>
      </c>
      <c r="J140" s="61">
        <v>25</v>
      </c>
      <c r="K140" s="34">
        <v>0</v>
      </c>
      <c r="L140" s="130">
        <v>400</v>
      </c>
      <c r="M140" s="72"/>
      <c r="N140" s="180">
        <f>J139-K139</f>
        <v>2</v>
      </c>
    </row>
    <row r="141" spans="1:20" x14ac:dyDescent="0.35">
      <c r="A141" s="148" t="s">
        <v>308</v>
      </c>
      <c r="B141" s="247"/>
      <c r="C141" s="175" t="s">
        <v>330</v>
      </c>
      <c r="D141" s="86" t="s">
        <v>331</v>
      </c>
      <c r="E141" s="87" t="s">
        <v>332</v>
      </c>
      <c r="F141" s="321">
        <v>0</v>
      </c>
      <c r="G141" s="322">
        <v>0</v>
      </c>
      <c r="H141" s="323">
        <v>0</v>
      </c>
      <c r="I141" s="324">
        <v>2</v>
      </c>
      <c r="J141" s="61">
        <v>2</v>
      </c>
      <c r="K141" s="34">
        <v>0</v>
      </c>
      <c r="L141" s="130">
        <v>545</v>
      </c>
      <c r="M141" s="72"/>
      <c r="N141" s="180">
        <f t="shared" si="4"/>
        <v>25</v>
      </c>
    </row>
    <row r="142" spans="1:20" x14ac:dyDescent="0.35">
      <c r="A142" s="148" t="s">
        <v>308</v>
      </c>
      <c r="B142" s="247"/>
      <c r="C142" s="63" t="s">
        <v>333</v>
      </c>
      <c r="D142" s="139" t="s">
        <v>334</v>
      </c>
      <c r="E142" s="87" t="s">
        <v>335</v>
      </c>
      <c r="F142" s="321">
        <v>22</v>
      </c>
      <c r="G142" s="322">
        <v>0</v>
      </c>
      <c r="H142" s="323">
        <v>4</v>
      </c>
      <c r="I142" s="324">
        <v>1</v>
      </c>
      <c r="J142" s="61">
        <v>27</v>
      </c>
      <c r="K142" s="34">
        <v>0</v>
      </c>
      <c r="L142" s="130">
        <v>530</v>
      </c>
      <c r="M142" s="72"/>
      <c r="N142" s="180">
        <f t="shared" si="4"/>
        <v>2</v>
      </c>
    </row>
    <row r="143" spans="1:20" x14ac:dyDescent="0.35">
      <c r="A143" s="148" t="s">
        <v>308</v>
      </c>
      <c r="B143" s="247"/>
      <c r="C143" s="175" t="s">
        <v>804</v>
      </c>
      <c r="D143" s="86" t="s">
        <v>805</v>
      </c>
      <c r="E143" s="103" t="s">
        <v>806</v>
      </c>
      <c r="F143" s="321">
        <v>0</v>
      </c>
      <c r="G143" s="322">
        <v>0</v>
      </c>
      <c r="H143" s="323">
        <v>1</v>
      </c>
      <c r="I143" s="324">
        <v>0</v>
      </c>
      <c r="J143" s="61">
        <v>1</v>
      </c>
      <c r="K143" s="34">
        <v>0</v>
      </c>
      <c r="L143" s="130">
        <v>530</v>
      </c>
      <c r="M143" s="72"/>
      <c r="N143" s="180">
        <f t="shared" si="4"/>
        <v>27</v>
      </c>
    </row>
    <row r="144" spans="1:20" s="310" customFormat="1" x14ac:dyDescent="0.35">
      <c r="A144" s="148" t="s">
        <v>308</v>
      </c>
      <c r="B144" s="590"/>
      <c r="C144" s="175" t="s">
        <v>4557</v>
      </c>
      <c r="D144" s="86" t="s">
        <v>4558</v>
      </c>
      <c r="E144" s="103" t="s">
        <v>4559</v>
      </c>
      <c r="F144" s="321">
        <v>0</v>
      </c>
      <c r="G144" s="322">
        <v>0</v>
      </c>
      <c r="H144" s="323">
        <v>2</v>
      </c>
      <c r="I144" s="324">
        <v>0</v>
      </c>
      <c r="J144" s="61">
        <v>2</v>
      </c>
      <c r="K144" s="34">
        <v>0</v>
      </c>
      <c r="L144" s="130">
        <v>300</v>
      </c>
      <c r="M144" s="72"/>
      <c r="N144" s="180"/>
    </row>
    <row r="145" spans="1:17" x14ac:dyDescent="0.35">
      <c r="A145" s="148" t="s">
        <v>308</v>
      </c>
      <c r="B145" s="247"/>
      <c r="C145" s="319" t="s">
        <v>336</v>
      </c>
      <c r="D145" s="86" t="s">
        <v>337</v>
      </c>
      <c r="E145" s="103" t="s">
        <v>338</v>
      </c>
      <c r="F145" s="321">
        <v>0</v>
      </c>
      <c r="G145" s="322">
        <v>0</v>
      </c>
      <c r="H145" s="323">
        <v>5</v>
      </c>
      <c r="I145" s="324">
        <v>6</v>
      </c>
      <c r="J145" s="61">
        <v>11</v>
      </c>
      <c r="K145" s="34">
        <v>0</v>
      </c>
      <c r="L145" s="130">
        <v>530</v>
      </c>
      <c r="M145" s="72"/>
      <c r="N145" s="180">
        <f>J143-K143</f>
        <v>1</v>
      </c>
    </row>
    <row r="146" spans="1:17" x14ac:dyDescent="0.35">
      <c r="A146" s="148" t="s">
        <v>308</v>
      </c>
      <c r="B146" s="247"/>
      <c r="C146" s="319" t="s">
        <v>339</v>
      </c>
      <c r="D146" s="86" t="s">
        <v>337</v>
      </c>
      <c r="E146" s="103" t="s">
        <v>340</v>
      </c>
      <c r="F146" s="321">
        <v>0</v>
      </c>
      <c r="G146" s="322">
        <v>0</v>
      </c>
      <c r="H146" s="323">
        <v>6</v>
      </c>
      <c r="I146" s="324">
        <v>6</v>
      </c>
      <c r="J146" s="61">
        <v>12</v>
      </c>
      <c r="K146" s="34">
        <v>0</v>
      </c>
      <c r="L146" s="130">
        <v>530</v>
      </c>
      <c r="M146" s="72"/>
      <c r="N146" s="180">
        <f t="shared" si="4"/>
        <v>11</v>
      </c>
    </row>
    <row r="147" spans="1:17" x14ac:dyDescent="0.35">
      <c r="A147" s="148" t="s">
        <v>308</v>
      </c>
      <c r="B147" s="247"/>
      <c r="C147" s="319" t="s">
        <v>341</v>
      </c>
      <c r="D147" s="86" t="s">
        <v>337</v>
      </c>
      <c r="E147" s="103" t="s">
        <v>335</v>
      </c>
      <c r="F147" s="321">
        <v>0</v>
      </c>
      <c r="G147" s="322">
        <v>0</v>
      </c>
      <c r="H147" s="323">
        <v>1</v>
      </c>
      <c r="I147" s="324">
        <v>3</v>
      </c>
      <c r="J147" s="61">
        <v>4</v>
      </c>
      <c r="K147" s="34">
        <v>0</v>
      </c>
      <c r="L147" s="130">
        <v>530</v>
      </c>
      <c r="M147" s="72"/>
      <c r="N147" s="180">
        <f t="shared" si="4"/>
        <v>12</v>
      </c>
      <c r="P147" t="s">
        <v>366</v>
      </c>
    </row>
    <row r="148" spans="1:17" x14ac:dyDescent="0.35">
      <c r="A148" s="148" t="s">
        <v>308</v>
      </c>
      <c r="B148" s="247"/>
      <c r="C148" s="319" t="s">
        <v>342</v>
      </c>
      <c r="D148" s="86" t="s">
        <v>337</v>
      </c>
      <c r="E148" s="103" t="s">
        <v>343</v>
      </c>
      <c r="F148" s="321">
        <v>59</v>
      </c>
      <c r="G148" s="322">
        <v>0</v>
      </c>
      <c r="H148" s="323">
        <v>8</v>
      </c>
      <c r="I148" s="324">
        <v>7</v>
      </c>
      <c r="J148" s="61">
        <v>74</v>
      </c>
      <c r="K148" s="34">
        <v>0</v>
      </c>
      <c r="L148" s="130">
        <v>690</v>
      </c>
      <c r="M148" s="72"/>
      <c r="N148" s="180">
        <f t="shared" si="4"/>
        <v>4</v>
      </c>
    </row>
    <row r="149" spans="1:17" x14ac:dyDescent="0.35">
      <c r="A149" s="148" t="s">
        <v>308</v>
      </c>
      <c r="B149" s="247"/>
      <c r="C149" s="139" t="s">
        <v>344</v>
      </c>
      <c r="D149" s="80" t="s">
        <v>337</v>
      </c>
      <c r="E149" s="88" t="s">
        <v>345</v>
      </c>
      <c r="F149" s="321">
        <v>3</v>
      </c>
      <c r="G149" s="322">
        <v>0</v>
      </c>
      <c r="H149" s="323">
        <v>4</v>
      </c>
      <c r="I149" s="324">
        <v>2</v>
      </c>
      <c r="J149" s="61">
        <v>9</v>
      </c>
      <c r="K149" s="34">
        <v>0</v>
      </c>
      <c r="L149" s="130">
        <v>690</v>
      </c>
      <c r="M149" s="72"/>
      <c r="N149" s="180">
        <f t="shared" si="4"/>
        <v>74</v>
      </c>
    </row>
    <row r="150" spans="1:17" x14ac:dyDescent="0.35">
      <c r="A150" s="148" t="s">
        <v>308</v>
      </c>
      <c r="B150" s="247"/>
      <c r="C150" s="139" t="s">
        <v>391</v>
      </c>
      <c r="D150" s="80" t="s">
        <v>337</v>
      </c>
      <c r="E150" s="88" t="s">
        <v>392</v>
      </c>
      <c r="F150" s="321">
        <v>0</v>
      </c>
      <c r="G150" s="322">
        <v>0</v>
      </c>
      <c r="H150" s="323">
        <v>3</v>
      </c>
      <c r="I150" s="324">
        <v>3</v>
      </c>
      <c r="J150" s="61">
        <v>6</v>
      </c>
      <c r="K150" s="34">
        <v>1</v>
      </c>
      <c r="L150" s="130">
        <v>530</v>
      </c>
      <c r="M150" s="72"/>
      <c r="N150" s="180">
        <f t="shared" si="4"/>
        <v>9</v>
      </c>
    </row>
    <row r="151" spans="1:17" s="310" customFormat="1" x14ac:dyDescent="0.35">
      <c r="A151" s="148" t="s">
        <v>308</v>
      </c>
      <c r="B151" s="247"/>
      <c r="C151" s="139" t="s">
        <v>801</v>
      </c>
      <c r="D151" s="80" t="s">
        <v>802</v>
      </c>
      <c r="E151" s="88" t="s">
        <v>803</v>
      </c>
      <c r="F151" s="321">
        <v>72</v>
      </c>
      <c r="G151" s="322">
        <v>0</v>
      </c>
      <c r="H151" s="323">
        <v>8</v>
      </c>
      <c r="I151" s="324">
        <v>22</v>
      </c>
      <c r="J151" s="61">
        <v>102</v>
      </c>
      <c r="K151" s="34">
        <v>0</v>
      </c>
      <c r="L151" s="130">
        <v>610</v>
      </c>
      <c r="M151" s="72"/>
      <c r="N151" s="180">
        <f t="shared" si="4"/>
        <v>5</v>
      </c>
      <c r="P151"/>
      <c r="Q151"/>
    </row>
    <row r="152" spans="1:17" s="310" customFormat="1" x14ac:dyDescent="0.35">
      <c r="A152" s="148" t="s">
        <v>308</v>
      </c>
      <c r="B152" s="247"/>
      <c r="C152" s="139" t="s">
        <v>3986</v>
      </c>
      <c r="D152" s="80" t="s">
        <v>802</v>
      </c>
      <c r="E152" s="88" t="s">
        <v>3987</v>
      </c>
      <c r="F152" s="321">
        <v>0</v>
      </c>
      <c r="G152" s="322">
        <v>0</v>
      </c>
      <c r="H152" s="323">
        <v>8</v>
      </c>
      <c r="I152" s="324">
        <v>0</v>
      </c>
      <c r="J152" s="61">
        <v>8</v>
      </c>
      <c r="K152" s="34">
        <v>0</v>
      </c>
      <c r="L152" s="130">
        <v>610</v>
      </c>
      <c r="M152" s="72"/>
      <c r="N152" s="180"/>
    </row>
    <row r="153" spans="1:17" x14ac:dyDescent="0.35">
      <c r="A153" s="148" t="s">
        <v>308</v>
      </c>
      <c r="B153" s="247"/>
      <c r="C153" s="319" t="s">
        <v>4362</v>
      </c>
      <c r="D153" s="86" t="s">
        <v>802</v>
      </c>
      <c r="E153" s="87" t="s">
        <v>4363</v>
      </c>
      <c r="F153" s="321">
        <v>0</v>
      </c>
      <c r="G153" s="322">
        <v>0</v>
      </c>
      <c r="H153" s="323">
        <v>9</v>
      </c>
      <c r="I153" s="324">
        <v>0</v>
      </c>
      <c r="J153" s="61">
        <v>9</v>
      </c>
      <c r="K153" s="34">
        <v>0</v>
      </c>
      <c r="L153" s="130">
        <v>610</v>
      </c>
      <c r="M153" s="72"/>
      <c r="N153" s="180"/>
      <c r="O153" s="310"/>
      <c r="P153" s="310"/>
      <c r="Q153" s="310"/>
    </row>
    <row r="154" spans="1:17" x14ac:dyDescent="0.35">
      <c r="A154" s="148" t="s">
        <v>308</v>
      </c>
      <c r="B154" s="247"/>
      <c r="C154" s="319" t="s">
        <v>346</v>
      </c>
      <c r="D154" s="86" t="s">
        <v>347</v>
      </c>
      <c r="E154" s="87" t="s">
        <v>348</v>
      </c>
      <c r="F154" s="321">
        <v>9</v>
      </c>
      <c r="G154" s="322">
        <v>0</v>
      </c>
      <c r="H154" s="323">
        <v>8</v>
      </c>
      <c r="I154" s="324">
        <v>6</v>
      </c>
      <c r="J154" s="61">
        <v>23</v>
      </c>
      <c r="K154" s="34">
        <v>0</v>
      </c>
      <c r="L154" s="130">
        <v>580</v>
      </c>
      <c r="M154" s="72"/>
      <c r="N154" s="180">
        <f t="shared" si="4"/>
        <v>9</v>
      </c>
      <c r="O154" s="310"/>
      <c r="P154" t="s">
        <v>366</v>
      </c>
    </row>
    <row r="155" spans="1:17" s="310" customFormat="1" x14ac:dyDescent="0.35">
      <c r="A155" s="148" t="s">
        <v>308</v>
      </c>
      <c r="B155" s="247"/>
      <c r="C155" s="319" t="s">
        <v>349</v>
      </c>
      <c r="D155" s="86" t="s">
        <v>347</v>
      </c>
      <c r="E155" s="87" t="s">
        <v>350</v>
      </c>
      <c r="F155" s="321">
        <v>32</v>
      </c>
      <c r="G155" s="322">
        <v>0</v>
      </c>
      <c r="H155" s="323">
        <v>9</v>
      </c>
      <c r="I155" s="324">
        <v>9</v>
      </c>
      <c r="J155" s="61">
        <v>50</v>
      </c>
      <c r="K155" s="34">
        <v>0</v>
      </c>
      <c r="L155" s="130">
        <v>580</v>
      </c>
      <c r="M155" s="72"/>
      <c r="N155" s="180">
        <f t="shared" si="4"/>
        <v>23</v>
      </c>
      <c r="P155"/>
      <c r="Q155"/>
    </row>
    <row r="156" spans="1:17" s="310" customFormat="1" x14ac:dyDescent="0.35">
      <c r="A156" s="148" t="s">
        <v>308</v>
      </c>
      <c r="B156" s="247"/>
      <c r="C156" s="319" t="s">
        <v>3984</v>
      </c>
      <c r="D156" s="86" t="s">
        <v>347</v>
      </c>
      <c r="E156" s="87" t="s">
        <v>3985</v>
      </c>
      <c r="F156" s="321">
        <v>12</v>
      </c>
      <c r="G156" s="322">
        <v>0</v>
      </c>
      <c r="H156" s="323">
        <v>0</v>
      </c>
      <c r="I156" s="324">
        <v>12</v>
      </c>
      <c r="J156" s="61">
        <v>24</v>
      </c>
      <c r="K156" s="34">
        <v>0</v>
      </c>
      <c r="L156" s="130">
        <v>580</v>
      </c>
      <c r="M156" s="72"/>
      <c r="N156" s="180"/>
    </row>
    <row r="157" spans="1:17" x14ac:dyDescent="0.35">
      <c r="A157" s="148" t="s">
        <v>308</v>
      </c>
      <c r="B157" s="121"/>
      <c r="C157" s="149" t="s">
        <v>3988</v>
      </c>
      <c r="D157" s="150" t="s">
        <v>3989</v>
      </c>
      <c r="E157" s="147" t="s">
        <v>3990</v>
      </c>
      <c r="F157" s="321">
        <v>0</v>
      </c>
      <c r="G157" s="322">
        <v>0</v>
      </c>
      <c r="H157" s="323">
        <v>2</v>
      </c>
      <c r="I157" s="324">
        <v>0</v>
      </c>
      <c r="J157" s="61">
        <v>2</v>
      </c>
      <c r="K157" s="34">
        <v>0</v>
      </c>
      <c r="L157" s="130">
        <v>1500</v>
      </c>
      <c r="M157" s="72"/>
      <c r="N157" s="180"/>
      <c r="O157" s="310"/>
      <c r="P157" s="310"/>
      <c r="Q157" s="310"/>
    </row>
    <row r="158" spans="1:17" s="310" customFormat="1" x14ac:dyDescent="0.35">
      <c r="A158" s="652" t="s">
        <v>4741</v>
      </c>
      <c r="B158" s="121"/>
      <c r="C158" s="149" t="s">
        <v>4742</v>
      </c>
      <c r="D158" s="150" t="s">
        <v>4743</v>
      </c>
      <c r="E158" s="147"/>
      <c r="F158" s="321">
        <v>0</v>
      </c>
      <c r="G158" s="322">
        <v>0</v>
      </c>
      <c r="H158" s="323">
        <v>2</v>
      </c>
      <c r="I158" s="324">
        <v>0</v>
      </c>
      <c r="J158" s="61">
        <v>2</v>
      </c>
      <c r="K158" s="34">
        <v>0</v>
      </c>
      <c r="L158" s="130">
        <v>218</v>
      </c>
      <c r="M158" s="72"/>
      <c r="N158" s="180"/>
    </row>
    <row r="159" spans="1:17" s="310" customFormat="1" x14ac:dyDescent="0.35">
      <c r="A159" s="148" t="s">
        <v>4741</v>
      </c>
      <c r="B159" s="121"/>
      <c r="C159" s="149" t="s">
        <v>4744</v>
      </c>
      <c r="D159" s="150" t="s">
        <v>4743</v>
      </c>
      <c r="E159" s="147" t="s">
        <v>4745</v>
      </c>
      <c r="F159" s="321">
        <v>0</v>
      </c>
      <c r="G159" s="322">
        <v>0</v>
      </c>
      <c r="H159" s="323">
        <v>0</v>
      </c>
      <c r="I159" s="324">
        <v>5</v>
      </c>
      <c r="J159" s="61">
        <v>5</v>
      </c>
      <c r="K159" s="34">
        <v>0</v>
      </c>
      <c r="L159" s="130">
        <v>454</v>
      </c>
      <c r="M159" s="72"/>
      <c r="N159" s="180"/>
    </row>
    <row r="160" spans="1:17" s="310" customFormat="1" x14ac:dyDescent="0.35">
      <c r="A160" s="148" t="s">
        <v>4741</v>
      </c>
      <c r="B160" s="121"/>
      <c r="C160" s="149" t="s">
        <v>4746</v>
      </c>
      <c r="D160" s="150" t="s">
        <v>4743</v>
      </c>
      <c r="E160" s="147" t="s">
        <v>4747</v>
      </c>
      <c r="F160" s="321">
        <v>0</v>
      </c>
      <c r="G160" s="322">
        <v>0</v>
      </c>
      <c r="H160" s="323">
        <v>8</v>
      </c>
      <c r="I160" s="324">
        <v>22</v>
      </c>
      <c r="J160" s="61">
        <v>30</v>
      </c>
      <c r="K160" s="34">
        <v>0</v>
      </c>
      <c r="L160" s="130">
        <v>277</v>
      </c>
      <c r="M160" s="72"/>
      <c r="N160" s="180"/>
    </row>
    <row r="161" spans="1:14" s="310" customFormat="1" x14ac:dyDescent="0.35">
      <c r="A161" s="148" t="s">
        <v>4741</v>
      </c>
      <c r="B161" s="121"/>
      <c r="C161" s="149" t="s">
        <v>4748</v>
      </c>
      <c r="D161" s="150" t="s">
        <v>4771</v>
      </c>
      <c r="E161" s="147" t="s">
        <v>4747</v>
      </c>
      <c r="F161" s="321">
        <v>0</v>
      </c>
      <c r="G161" s="322">
        <v>0</v>
      </c>
      <c r="H161" s="323">
        <v>7</v>
      </c>
      <c r="I161" s="324">
        <v>13</v>
      </c>
      <c r="J161" s="61">
        <v>20</v>
      </c>
      <c r="K161" s="34">
        <v>0</v>
      </c>
      <c r="L161" s="130">
        <v>578</v>
      </c>
      <c r="M161" s="72"/>
      <c r="N161" s="180"/>
    </row>
    <row r="162" spans="1:14" s="310" customFormat="1" x14ac:dyDescent="0.35">
      <c r="A162" s="148" t="s">
        <v>4741</v>
      </c>
      <c r="B162" s="121"/>
      <c r="C162" s="149" t="s">
        <v>4749</v>
      </c>
      <c r="D162" s="150" t="s">
        <v>4743</v>
      </c>
      <c r="E162" s="147"/>
      <c r="F162" s="321">
        <v>0</v>
      </c>
      <c r="G162" s="322">
        <v>0</v>
      </c>
      <c r="H162" s="323">
        <v>0</v>
      </c>
      <c r="I162" s="324">
        <v>1</v>
      </c>
      <c r="J162" s="61">
        <v>1</v>
      </c>
      <c r="K162" s="34">
        <v>0</v>
      </c>
      <c r="L162" s="130">
        <v>500</v>
      </c>
      <c r="M162" s="72"/>
      <c r="N162" s="180"/>
    </row>
    <row r="163" spans="1:14" s="310" customFormat="1" x14ac:dyDescent="0.35">
      <c r="A163" s="148" t="s">
        <v>4741</v>
      </c>
      <c r="B163" s="121"/>
      <c r="C163" s="149" t="s">
        <v>4750</v>
      </c>
      <c r="D163" s="150" t="s">
        <v>4743</v>
      </c>
      <c r="E163" s="147" t="s">
        <v>4751</v>
      </c>
      <c r="F163" s="321">
        <v>0</v>
      </c>
      <c r="G163" s="322">
        <v>0</v>
      </c>
      <c r="H163" s="323">
        <v>1</v>
      </c>
      <c r="I163" s="324">
        <v>6</v>
      </c>
      <c r="J163" s="61">
        <v>7</v>
      </c>
      <c r="K163" s="34">
        <v>0</v>
      </c>
      <c r="L163" s="130">
        <v>366</v>
      </c>
      <c r="M163" s="72"/>
      <c r="N163" s="180"/>
    </row>
    <row r="164" spans="1:14" s="310" customFormat="1" x14ac:dyDescent="0.35">
      <c r="A164" s="148" t="s">
        <v>4741</v>
      </c>
      <c r="B164" s="121"/>
      <c r="C164" s="149" t="s">
        <v>4752</v>
      </c>
      <c r="D164" s="150" t="s">
        <v>4771</v>
      </c>
      <c r="E164" s="147" t="s">
        <v>4753</v>
      </c>
      <c r="F164" s="321">
        <v>0</v>
      </c>
      <c r="G164" s="322">
        <v>0</v>
      </c>
      <c r="H164" s="323">
        <v>2</v>
      </c>
      <c r="I164" s="324">
        <v>0</v>
      </c>
      <c r="J164" s="61">
        <v>2</v>
      </c>
      <c r="K164" s="34">
        <v>0</v>
      </c>
      <c r="L164" s="130">
        <v>442</v>
      </c>
      <c r="M164" s="72"/>
      <c r="N164" s="180"/>
    </row>
    <row r="165" spans="1:14" s="310" customFormat="1" x14ac:dyDescent="0.35">
      <c r="A165" s="148" t="s">
        <v>4741</v>
      </c>
      <c r="B165" s="121"/>
      <c r="C165" s="149" t="s">
        <v>4754</v>
      </c>
      <c r="D165" s="150" t="s">
        <v>4743</v>
      </c>
      <c r="E165" s="147" t="s">
        <v>4755</v>
      </c>
      <c r="F165" s="321">
        <v>0</v>
      </c>
      <c r="G165" s="322">
        <v>0</v>
      </c>
      <c r="H165" s="323">
        <v>0</v>
      </c>
      <c r="I165" s="324">
        <v>3</v>
      </c>
      <c r="J165" s="61">
        <v>3</v>
      </c>
      <c r="K165" s="34">
        <v>0</v>
      </c>
      <c r="L165" s="130">
        <v>348</v>
      </c>
      <c r="M165" s="72"/>
      <c r="N165" s="180"/>
    </row>
    <row r="166" spans="1:14" s="310" customFormat="1" x14ac:dyDescent="0.35">
      <c r="A166" s="148" t="s">
        <v>4741</v>
      </c>
      <c r="B166" s="121"/>
      <c r="C166" s="149" t="s">
        <v>4756</v>
      </c>
      <c r="D166" s="150" t="s">
        <v>4757</v>
      </c>
      <c r="E166" s="147" t="s">
        <v>4758</v>
      </c>
      <c r="F166" s="321">
        <v>0</v>
      </c>
      <c r="G166" s="322">
        <v>0</v>
      </c>
      <c r="H166" s="323">
        <v>0</v>
      </c>
      <c r="I166" s="324">
        <v>3</v>
      </c>
      <c r="J166" s="61">
        <v>3</v>
      </c>
      <c r="K166" s="34">
        <v>0</v>
      </c>
      <c r="L166" s="130">
        <v>355</v>
      </c>
      <c r="M166" s="72"/>
      <c r="N166" s="180"/>
    </row>
    <row r="167" spans="1:14" s="310" customFormat="1" x14ac:dyDescent="0.35">
      <c r="A167" s="148" t="s">
        <v>4741</v>
      </c>
      <c r="B167" s="121"/>
      <c r="C167" s="149" t="s">
        <v>4759</v>
      </c>
      <c r="D167" s="150" t="s">
        <v>4743</v>
      </c>
      <c r="E167" s="147" t="s">
        <v>4751</v>
      </c>
      <c r="F167" s="321">
        <v>0</v>
      </c>
      <c r="G167" s="322">
        <v>0</v>
      </c>
      <c r="H167" s="323">
        <v>1</v>
      </c>
      <c r="I167" s="324">
        <v>3</v>
      </c>
      <c r="J167" s="61">
        <v>4</v>
      </c>
      <c r="K167" s="34">
        <v>0</v>
      </c>
      <c r="L167" s="130">
        <v>355</v>
      </c>
      <c r="M167" s="72"/>
      <c r="N167" s="180"/>
    </row>
    <row r="168" spans="1:14" s="310" customFormat="1" x14ac:dyDescent="0.35">
      <c r="A168" s="148" t="s">
        <v>4741</v>
      </c>
      <c r="B168" s="121"/>
      <c r="C168" s="149" t="s">
        <v>4760</v>
      </c>
      <c r="D168" s="150" t="s">
        <v>4743</v>
      </c>
      <c r="E168" s="147" t="s">
        <v>4747</v>
      </c>
      <c r="F168" s="321">
        <v>0</v>
      </c>
      <c r="G168" s="322">
        <v>0</v>
      </c>
      <c r="H168" s="323">
        <v>9</v>
      </c>
      <c r="I168" s="324">
        <v>8</v>
      </c>
      <c r="J168" s="61">
        <v>17</v>
      </c>
      <c r="K168" s="34">
        <v>0</v>
      </c>
      <c r="L168" s="130">
        <v>318</v>
      </c>
      <c r="M168" s="72"/>
      <c r="N168" s="180"/>
    </row>
    <row r="169" spans="1:14" s="310" customFormat="1" x14ac:dyDescent="0.35">
      <c r="A169" s="148" t="s">
        <v>4741</v>
      </c>
      <c r="B169" s="121"/>
      <c r="C169" s="149" t="s">
        <v>4761</v>
      </c>
      <c r="D169" s="150" t="s">
        <v>4743</v>
      </c>
      <c r="E169" s="147"/>
      <c r="F169" s="321">
        <v>0</v>
      </c>
      <c r="G169" s="322">
        <v>0</v>
      </c>
      <c r="H169" s="323">
        <v>0</v>
      </c>
      <c r="I169" s="324">
        <v>2</v>
      </c>
      <c r="J169" s="61">
        <v>2</v>
      </c>
      <c r="K169" s="34">
        <v>0</v>
      </c>
      <c r="L169" s="130">
        <v>190</v>
      </c>
      <c r="M169" s="72"/>
      <c r="N169" s="180"/>
    </row>
    <row r="170" spans="1:14" s="310" customFormat="1" x14ac:dyDescent="0.35">
      <c r="A170" s="148" t="s">
        <v>4741</v>
      </c>
      <c r="B170" s="121"/>
      <c r="C170" s="149" t="s">
        <v>4762</v>
      </c>
      <c r="D170" s="150" t="s">
        <v>4743</v>
      </c>
      <c r="E170" s="147" t="s">
        <v>4753</v>
      </c>
      <c r="F170" s="321">
        <v>0</v>
      </c>
      <c r="G170" s="322">
        <v>0</v>
      </c>
      <c r="H170" s="323">
        <v>0</v>
      </c>
      <c r="I170" s="324">
        <v>1</v>
      </c>
      <c r="J170" s="61">
        <v>1</v>
      </c>
      <c r="K170" s="34">
        <v>0</v>
      </c>
      <c r="L170" s="130">
        <v>348</v>
      </c>
      <c r="M170" s="72"/>
      <c r="N170" s="180"/>
    </row>
    <row r="171" spans="1:14" s="310" customFormat="1" x14ac:dyDescent="0.35">
      <c r="A171" s="148" t="s">
        <v>4741</v>
      </c>
      <c r="B171" s="121"/>
      <c r="C171" s="149" t="s">
        <v>4763</v>
      </c>
      <c r="D171" s="150" t="s">
        <v>4743</v>
      </c>
      <c r="E171" s="147" t="s">
        <v>4745</v>
      </c>
      <c r="F171" s="321">
        <v>0</v>
      </c>
      <c r="G171" s="322">
        <v>0</v>
      </c>
      <c r="H171" s="323">
        <v>2</v>
      </c>
      <c r="I171" s="324">
        <v>2</v>
      </c>
      <c r="J171" s="61">
        <v>4</v>
      </c>
      <c r="K171" s="34">
        <v>0</v>
      </c>
      <c r="L171" s="130">
        <v>336</v>
      </c>
      <c r="M171" s="72"/>
      <c r="N171" s="180"/>
    </row>
    <row r="172" spans="1:14" s="310" customFormat="1" x14ac:dyDescent="0.35">
      <c r="A172" s="148" t="s">
        <v>4741</v>
      </c>
      <c r="B172" s="121"/>
      <c r="C172" s="149" t="s">
        <v>4764</v>
      </c>
      <c r="D172" s="150" t="s">
        <v>4743</v>
      </c>
      <c r="E172" s="147" t="s">
        <v>4765</v>
      </c>
      <c r="F172" s="321">
        <v>0</v>
      </c>
      <c r="G172" s="322">
        <v>0</v>
      </c>
      <c r="H172" s="323">
        <v>0</v>
      </c>
      <c r="I172" s="324">
        <v>1</v>
      </c>
      <c r="J172" s="61">
        <v>1</v>
      </c>
      <c r="K172" s="34">
        <v>0</v>
      </c>
      <c r="L172" s="130">
        <v>330</v>
      </c>
      <c r="M172" s="72"/>
      <c r="N172" s="180"/>
    </row>
    <row r="173" spans="1:14" s="310" customFormat="1" x14ac:dyDescent="0.35">
      <c r="A173" s="148" t="s">
        <v>4741</v>
      </c>
      <c r="B173" s="121"/>
      <c r="C173" s="149" t="s">
        <v>4766</v>
      </c>
      <c r="D173" s="150" t="s">
        <v>4743</v>
      </c>
      <c r="E173" s="147"/>
      <c r="F173" s="321">
        <v>0</v>
      </c>
      <c r="G173" s="322">
        <v>0</v>
      </c>
      <c r="H173" s="323">
        <v>2</v>
      </c>
      <c r="I173" s="324">
        <v>0</v>
      </c>
      <c r="J173" s="61">
        <v>2</v>
      </c>
      <c r="K173" s="34">
        <v>0</v>
      </c>
      <c r="L173" s="130">
        <v>225</v>
      </c>
      <c r="M173" s="72"/>
      <c r="N173" s="180"/>
    </row>
    <row r="174" spans="1:14" s="310" customFormat="1" x14ac:dyDescent="0.35">
      <c r="A174" s="148" t="s">
        <v>4741</v>
      </c>
      <c r="B174" s="121"/>
      <c r="C174" s="149" t="s">
        <v>4767</v>
      </c>
      <c r="D174" s="150" t="s">
        <v>4771</v>
      </c>
      <c r="E174" s="147" t="s">
        <v>4768</v>
      </c>
      <c r="F174" s="321">
        <v>0</v>
      </c>
      <c r="G174" s="322">
        <v>0</v>
      </c>
      <c r="H174" s="323">
        <v>2</v>
      </c>
      <c r="I174" s="324">
        <v>0</v>
      </c>
      <c r="J174" s="61">
        <v>2</v>
      </c>
      <c r="K174" s="34">
        <v>0</v>
      </c>
      <c r="L174" s="130">
        <v>525</v>
      </c>
      <c r="M174" s="72"/>
      <c r="N174" s="180"/>
    </row>
    <row r="175" spans="1:14" s="310" customFormat="1" x14ac:dyDescent="0.35">
      <c r="A175" s="148" t="s">
        <v>4741</v>
      </c>
      <c r="B175" s="121"/>
      <c r="C175" s="149" t="s">
        <v>4769</v>
      </c>
      <c r="D175" s="150" t="s">
        <v>4743</v>
      </c>
      <c r="E175" s="147"/>
      <c r="F175" s="321">
        <v>0</v>
      </c>
      <c r="G175" s="322">
        <v>0</v>
      </c>
      <c r="H175" s="323">
        <v>0</v>
      </c>
      <c r="I175" s="324">
        <v>2</v>
      </c>
      <c r="J175" s="61">
        <v>2</v>
      </c>
      <c r="K175" s="34">
        <v>0</v>
      </c>
      <c r="L175" s="130">
        <v>160</v>
      </c>
      <c r="M175" s="72"/>
      <c r="N175" s="180"/>
    </row>
    <row r="176" spans="1:14" s="310" customFormat="1" x14ac:dyDescent="0.35">
      <c r="A176" s="148" t="s">
        <v>4741</v>
      </c>
      <c r="B176" s="121"/>
      <c r="C176" s="149" t="s">
        <v>4770</v>
      </c>
      <c r="D176" s="150" t="s">
        <v>4771</v>
      </c>
      <c r="E176" s="147"/>
      <c r="F176" s="321">
        <v>0</v>
      </c>
      <c r="G176" s="322">
        <v>0</v>
      </c>
      <c r="H176" s="323">
        <v>0</v>
      </c>
      <c r="I176" s="324">
        <v>1</v>
      </c>
      <c r="J176" s="61">
        <v>1</v>
      </c>
      <c r="K176" s="34">
        <v>0</v>
      </c>
      <c r="L176" s="130">
        <v>385</v>
      </c>
      <c r="M176" s="72"/>
      <c r="N176" s="180"/>
    </row>
    <row r="177" spans="1:14" s="310" customFormat="1" x14ac:dyDescent="0.35">
      <c r="A177" s="148" t="s">
        <v>4741</v>
      </c>
      <c r="B177" s="121"/>
      <c r="C177" s="149" t="s">
        <v>4772</v>
      </c>
      <c r="D177" s="150" t="s">
        <v>4743</v>
      </c>
      <c r="E177" s="147" t="s">
        <v>4773</v>
      </c>
      <c r="F177" s="321">
        <v>0</v>
      </c>
      <c r="G177" s="322">
        <v>0</v>
      </c>
      <c r="H177" s="323">
        <v>1</v>
      </c>
      <c r="I177" s="324">
        <v>10</v>
      </c>
      <c r="J177" s="61">
        <v>11</v>
      </c>
      <c r="K177" s="34">
        <v>0</v>
      </c>
      <c r="L177" s="130">
        <v>255</v>
      </c>
      <c r="M177" s="72"/>
      <c r="N177" s="180"/>
    </row>
    <row r="178" spans="1:14" s="310" customFormat="1" x14ac:dyDescent="0.35">
      <c r="A178" s="148" t="s">
        <v>4741</v>
      </c>
      <c r="B178" s="121"/>
      <c r="C178" s="149" t="s">
        <v>4774</v>
      </c>
      <c r="D178" s="150" t="s">
        <v>4771</v>
      </c>
      <c r="E178" s="147" t="s">
        <v>4775</v>
      </c>
      <c r="F178" s="321">
        <v>0</v>
      </c>
      <c r="G178" s="322">
        <v>0</v>
      </c>
      <c r="H178" s="323">
        <v>3</v>
      </c>
      <c r="I178" s="324">
        <v>4</v>
      </c>
      <c r="J178" s="61">
        <v>7</v>
      </c>
      <c r="K178" s="34">
        <v>0</v>
      </c>
      <c r="L178" s="130">
        <v>680</v>
      </c>
      <c r="M178" s="72"/>
      <c r="N178" s="180"/>
    </row>
    <row r="179" spans="1:14" s="310" customFormat="1" x14ac:dyDescent="0.35">
      <c r="A179" s="148" t="s">
        <v>4741</v>
      </c>
      <c r="B179" s="121"/>
      <c r="C179" s="149" t="s">
        <v>4776</v>
      </c>
      <c r="D179" s="150" t="s">
        <v>4771</v>
      </c>
      <c r="E179" s="147" t="s">
        <v>4777</v>
      </c>
      <c r="F179" s="321">
        <v>0</v>
      </c>
      <c r="G179" s="322">
        <v>0</v>
      </c>
      <c r="H179" s="323">
        <v>2</v>
      </c>
      <c r="I179" s="324">
        <v>3</v>
      </c>
      <c r="J179" s="61">
        <v>5</v>
      </c>
      <c r="K179" s="34">
        <v>0</v>
      </c>
      <c r="L179" s="130">
        <v>420</v>
      </c>
      <c r="M179" s="72"/>
      <c r="N179" s="180"/>
    </row>
    <row r="180" spans="1:14" s="310" customFormat="1" x14ac:dyDescent="0.35">
      <c r="A180" s="148" t="s">
        <v>4741</v>
      </c>
      <c r="B180" s="121"/>
      <c r="C180" s="149" t="s">
        <v>4778</v>
      </c>
      <c r="D180" s="150" t="s">
        <v>4743</v>
      </c>
      <c r="E180" s="147" t="s">
        <v>4779</v>
      </c>
      <c r="F180" s="321">
        <v>0</v>
      </c>
      <c r="G180" s="322">
        <v>0</v>
      </c>
      <c r="H180" s="323">
        <v>5</v>
      </c>
      <c r="I180" s="324">
        <v>10</v>
      </c>
      <c r="J180" s="61">
        <v>15</v>
      </c>
      <c r="K180" s="34">
        <v>0</v>
      </c>
      <c r="L180" s="130">
        <v>360</v>
      </c>
      <c r="M180" s="72"/>
      <c r="N180" s="180"/>
    </row>
    <row r="181" spans="1:14" s="310" customFormat="1" x14ac:dyDescent="0.35">
      <c r="A181" s="148" t="s">
        <v>4741</v>
      </c>
      <c r="B181" s="121"/>
      <c r="C181" s="149" t="s">
        <v>4780</v>
      </c>
      <c r="D181" s="150" t="s">
        <v>4771</v>
      </c>
      <c r="E181" s="147" t="s">
        <v>4781</v>
      </c>
      <c r="F181" s="321">
        <v>0</v>
      </c>
      <c r="G181" s="322">
        <v>0</v>
      </c>
      <c r="H181" s="323">
        <v>6</v>
      </c>
      <c r="I181" s="324">
        <v>8</v>
      </c>
      <c r="J181" s="61">
        <v>14</v>
      </c>
      <c r="K181" s="34">
        <v>0</v>
      </c>
      <c r="L181" s="130">
        <v>555</v>
      </c>
      <c r="M181" s="72"/>
      <c r="N181" s="180"/>
    </row>
    <row r="182" spans="1:14" s="310" customFormat="1" x14ac:dyDescent="0.35">
      <c r="A182" s="148" t="s">
        <v>4741</v>
      </c>
      <c r="B182" s="121"/>
      <c r="C182" s="149" t="s">
        <v>4782</v>
      </c>
      <c r="D182" s="150" t="s">
        <v>4743</v>
      </c>
      <c r="E182" s="147"/>
      <c r="F182" s="321">
        <v>0</v>
      </c>
      <c r="G182" s="322">
        <v>0</v>
      </c>
      <c r="H182" s="323">
        <v>0</v>
      </c>
      <c r="I182" s="324">
        <v>1</v>
      </c>
      <c r="J182" s="61">
        <v>1</v>
      </c>
      <c r="K182" s="34">
        <v>0</v>
      </c>
      <c r="L182" s="130">
        <v>255</v>
      </c>
      <c r="M182" s="72"/>
      <c r="N182" s="180"/>
    </row>
    <row r="183" spans="1:14" s="310" customFormat="1" x14ac:dyDescent="0.35">
      <c r="A183" s="148" t="s">
        <v>4741</v>
      </c>
      <c r="B183" s="121"/>
      <c r="C183" s="149" t="s">
        <v>4783</v>
      </c>
      <c r="D183" s="150" t="s">
        <v>4771</v>
      </c>
      <c r="E183" s="147" t="s">
        <v>4784</v>
      </c>
      <c r="F183" s="321">
        <v>0</v>
      </c>
      <c r="G183" s="322">
        <v>0</v>
      </c>
      <c r="H183" s="323">
        <v>0</v>
      </c>
      <c r="I183" s="324">
        <v>1</v>
      </c>
      <c r="J183" s="61">
        <v>1</v>
      </c>
      <c r="K183" s="34">
        <v>0</v>
      </c>
      <c r="L183" s="130">
        <v>660</v>
      </c>
      <c r="M183" s="72"/>
      <c r="N183" s="180"/>
    </row>
    <row r="184" spans="1:14" s="310" customFormat="1" x14ac:dyDescent="0.35">
      <c r="A184" s="148" t="s">
        <v>4741</v>
      </c>
      <c r="B184" s="121"/>
      <c r="C184" s="149" t="s">
        <v>4785</v>
      </c>
      <c r="D184" s="150" t="s">
        <v>4771</v>
      </c>
      <c r="E184" s="147" t="s">
        <v>4786</v>
      </c>
      <c r="F184" s="321">
        <v>0</v>
      </c>
      <c r="G184" s="322">
        <v>0</v>
      </c>
      <c r="H184" s="323">
        <v>0</v>
      </c>
      <c r="I184" s="324">
        <v>3</v>
      </c>
      <c r="J184" s="61">
        <v>3</v>
      </c>
      <c r="K184" s="34">
        <v>0</v>
      </c>
      <c r="L184" s="130">
        <v>537</v>
      </c>
      <c r="M184" s="72"/>
      <c r="N184" s="180"/>
    </row>
    <row r="185" spans="1:14" s="310" customFormat="1" x14ac:dyDescent="0.35">
      <c r="A185" s="148" t="s">
        <v>4741</v>
      </c>
      <c r="B185" s="121"/>
      <c r="C185" s="149" t="s">
        <v>4787</v>
      </c>
      <c r="D185" s="150" t="s">
        <v>4743</v>
      </c>
      <c r="E185" s="147"/>
      <c r="F185" s="321">
        <v>0</v>
      </c>
      <c r="G185" s="322">
        <v>0</v>
      </c>
      <c r="H185" s="323">
        <v>1</v>
      </c>
      <c r="I185" s="324">
        <v>0</v>
      </c>
      <c r="J185" s="61">
        <v>1</v>
      </c>
      <c r="K185" s="34">
        <v>0</v>
      </c>
      <c r="L185" s="130">
        <v>265</v>
      </c>
      <c r="M185" s="72"/>
      <c r="N185" s="180"/>
    </row>
    <row r="186" spans="1:14" s="310" customFormat="1" x14ac:dyDescent="0.35">
      <c r="A186" s="148" t="s">
        <v>4741</v>
      </c>
      <c r="B186" s="121"/>
      <c r="C186" s="149" t="s">
        <v>4788</v>
      </c>
      <c r="D186" s="150" t="s">
        <v>4743</v>
      </c>
      <c r="E186" s="147" t="s">
        <v>4789</v>
      </c>
      <c r="F186" s="321">
        <v>0</v>
      </c>
      <c r="G186" s="322">
        <v>0</v>
      </c>
      <c r="H186" s="323">
        <v>6</v>
      </c>
      <c r="I186" s="324">
        <v>5</v>
      </c>
      <c r="J186" s="61">
        <v>11</v>
      </c>
      <c r="K186" s="34">
        <v>0</v>
      </c>
      <c r="L186" s="130">
        <v>600</v>
      </c>
      <c r="M186" s="72"/>
      <c r="N186" s="180"/>
    </row>
    <row r="187" spans="1:14" s="310" customFormat="1" x14ac:dyDescent="0.35">
      <c r="A187" s="148" t="s">
        <v>4741</v>
      </c>
      <c r="B187" s="121"/>
      <c r="C187" s="149" t="s">
        <v>4790</v>
      </c>
      <c r="D187" s="150" t="s">
        <v>4743</v>
      </c>
      <c r="E187" s="147" t="s">
        <v>4753</v>
      </c>
      <c r="F187" s="321">
        <v>0</v>
      </c>
      <c r="G187" s="322">
        <v>0</v>
      </c>
      <c r="H187" s="323">
        <v>0</v>
      </c>
      <c r="I187" s="324">
        <v>1</v>
      </c>
      <c r="J187" s="61">
        <v>1</v>
      </c>
      <c r="K187" s="34">
        <v>0</v>
      </c>
      <c r="L187" s="130">
        <v>415</v>
      </c>
      <c r="M187" s="72"/>
      <c r="N187" s="180"/>
    </row>
    <row r="188" spans="1:14" s="310" customFormat="1" x14ac:dyDescent="0.35">
      <c r="A188" s="148" t="s">
        <v>4741</v>
      </c>
      <c r="B188" s="121"/>
      <c r="C188" s="149" t="s">
        <v>4791</v>
      </c>
      <c r="D188" s="150" t="s">
        <v>4743</v>
      </c>
      <c r="E188" s="147" t="s">
        <v>1787</v>
      </c>
      <c r="F188" s="321">
        <v>0</v>
      </c>
      <c r="G188" s="322">
        <v>0</v>
      </c>
      <c r="H188" s="323">
        <v>0</v>
      </c>
      <c r="I188" s="324">
        <v>3</v>
      </c>
      <c r="J188" s="61">
        <v>3</v>
      </c>
      <c r="K188" s="34">
        <v>0</v>
      </c>
      <c r="L188" s="130">
        <v>355</v>
      </c>
      <c r="M188" s="72"/>
      <c r="N188" s="180"/>
    </row>
    <row r="189" spans="1:14" s="310" customFormat="1" x14ac:dyDescent="0.35">
      <c r="A189" s="148" t="s">
        <v>4741</v>
      </c>
      <c r="B189" s="121"/>
      <c r="C189" s="149" t="s">
        <v>4792</v>
      </c>
      <c r="D189" s="150" t="s">
        <v>4771</v>
      </c>
      <c r="E189" s="147" t="s">
        <v>1787</v>
      </c>
      <c r="F189" s="321">
        <v>0</v>
      </c>
      <c r="G189" s="322">
        <v>0</v>
      </c>
      <c r="H189" s="323">
        <v>0</v>
      </c>
      <c r="I189" s="324">
        <v>3</v>
      </c>
      <c r="J189" s="61">
        <v>3</v>
      </c>
      <c r="K189" s="34">
        <v>0</v>
      </c>
      <c r="L189" s="130">
        <v>566</v>
      </c>
      <c r="M189" s="72"/>
      <c r="N189" s="180"/>
    </row>
    <row r="190" spans="1:14" s="310" customFormat="1" x14ac:dyDescent="0.35">
      <c r="A190" s="148" t="s">
        <v>4741</v>
      </c>
      <c r="B190" s="121"/>
      <c r="C190" s="149" t="s">
        <v>4793</v>
      </c>
      <c r="D190" s="150" t="s">
        <v>4771</v>
      </c>
      <c r="E190" s="147" t="s">
        <v>4794</v>
      </c>
      <c r="F190" s="321">
        <v>0</v>
      </c>
      <c r="G190" s="322">
        <v>0</v>
      </c>
      <c r="H190" s="323">
        <v>13</v>
      </c>
      <c r="I190" s="324">
        <v>0</v>
      </c>
      <c r="J190" s="61">
        <v>13</v>
      </c>
      <c r="K190" s="34">
        <v>0</v>
      </c>
      <c r="L190" s="130">
        <v>650</v>
      </c>
      <c r="M190" s="72"/>
      <c r="N190" s="180"/>
    </row>
    <row r="191" spans="1:14" s="310" customFormat="1" x14ac:dyDescent="0.35">
      <c r="A191" s="148" t="s">
        <v>4741</v>
      </c>
      <c r="B191" s="121"/>
      <c r="C191" s="149" t="s">
        <v>4795</v>
      </c>
      <c r="D191" s="150" t="s">
        <v>4771</v>
      </c>
      <c r="E191" s="147"/>
      <c r="F191" s="321">
        <v>0</v>
      </c>
      <c r="G191" s="322">
        <v>0</v>
      </c>
      <c r="H191" s="323">
        <v>0</v>
      </c>
      <c r="I191" s="324">
        <v>1</v>
      </c>
      <c r="J191" s="61">
        <v>1</v>
      </c>
      <c r="K191" s="34">
        <v>0</v>
      </c>
      <c r="L191" s="130">
        <v>307</v>
      </c>
      <c r="M191" s="72"/>
      <c r="N191" s="180"/>
    </row>
    <row r="192" spans="1:14" s="310" customFormat="1" x14ac:dyDescent="0.35">
      <c r="A192" s="148" t="s">
        <v>4741</v>
      </c>
      <c r="B192" s="121"/>
      <c r="C192" s="149" t="s">
        <v>4796</v>
      </c>
      <c r="D192" s="150" t="s">
        <v>4743</v>
      </c>
      <c r="E192" s="147" t="s">
        <v>4797</v>
      </c>
      <c r="F192" s="321">
        <v>0</v>
      </c>
      <c r="G192" s="322">
        <v>0</v>
      </c>
      <c r="H192" s="323">
        <v>2</v>
      </c>
      <c r="I192" s="324">
        <v>7</v>
      </c>
      <c r="J192" s="61">
        <v>9</v>
      </c>
      <c r="K192" s="34">
        <v>0</v>
      </c>
      <c r="L192" s="130">
        <v>437</v>
      </c>
      <c r="M192" s="72"/>
      <c r="N192" s="180"/>
    </row>
    <row r="193" spans="1:20" s="310" customFormat="1" x14ac:dyDescent="0.35">
      <c r="A193" s="148" t="s">
        <v>4741</v>
      </c>
      <c r="B193" s="121"/>
      <c r="C193" s="149" t="s">
        <v>4798</v>
      </c>
      <c r="D193" s="150" t="s">
        <v>4743</v>
      </c>
      <c r="E193" s="147" t="s">
        <v>4799</v>
      </c>
      <c r="F193" s="321">
        <v>0</v>
      </c>
      <c r="G193" s="322">
        <v>0</v>
      </c>
      <c r="H193" s="323">
        <v>0</v>
      </c>
      <c r="I193" s="324">
        <v>1</v>
      </c>
      <c r="J193" s="61">
        <v>1</v>
      </c>
      <c r="K193" s="34">
        <v>0</v>
      </c>
      <c r="L193" s="130">
        <v>195</v>
      </c>
      <c r="M193" s="72"/>
      <c r="N193" s="180"/>
    </row>
    <row r="194" spans="1:20" s="310" customFormat="1" x14ac:dyDescent="0.35">
      <c r="A194" s="148" t="s">
        <v>4741</v>
      </c>
      <c r="B194" s="121"/>
      <c r="C194" s="149" t="s">
        <v>4800</v>
      </c>
      <c r="D194" s="150" t="s">
        <v>4771</v>
      </c>
      <c r="E194" s="147"/>
      <c r="F194" s="321">
        <v>0</v>
      </c>
      <c r="G194" s="322">
        <v>0</v>
      </c>
      <c r="H194" s="323">
        <v>0</v>
      </c>
      <c r="I194" s="324">
        <v>1</v>
      </c>
      <c r="J194" s="61">
        <v>1</v>
      </c>
      <c r="K194" s="34">
        <v>0</v>
      </c>
      <c r="L194" s="130">
        <v>420</v>
      </c>
      <c r="M194" s="72"/>
      <c r="N194" s="180"/>
    </row>
    <row r="195" spans="1:20" s="310" customFormat="1" x14ac:dyDescent="0.35">
      <c r="A195" s="148" t="s">
        <v>4741</v>
      </c>
      <c r="B195" s="121"/>
      <c r="C195" s="149" t="s">
        <v>4801</v>
      </c>
      <c r="D195" s="150" t="s">
        <v>4771</v>
      </c>
      <c r="E195" s="147" t="s">
        <v>4753</v>
      </c>
      <c r="F195" s="321">
        <v>0</v>
      </c>
      <c r="G195" s="322">
        <v>0</v>
      </c>
      <c r="H195" s="323">
        <v>0</v>
      </c>
      <c r="I195" s="324">
        <v>5</v>
      </c>
      <c r="J195" s="61">
        <v>5</v>
      </c>
      <c r="K195" s="34">
        <v>0</v>
      </c>
      <c r="L195" s="130">
        <v>600</v>
      </c>
      <c r="M195" s="72"/>
      <c r="N195" s="180"/>
    </row>
    <row r="196" spans="1:20" s="310" customFormat="1" x14ac:dyDescent="0.35">
      <c r="A196" s="148" t="s">
        <v>4741</v>
      </c>
      <c r="B196" s="121"/>
      <c r="C196" s="149" t="s">
        <v>4802</v>
      </c>
      <c r="D196" s="150" t="s">
        <v>4743</v>
      </c>
      <c r="E196" s="147" t="s">
        <v>4745</v>
      </c>
      <c r="F196" s="321">
        <v>0</v>
      </c>
      <c r="G196" s="322">
        <v>0</v>
      </c>
      <c r="H196" s="323">
        <v>2</v>
      </c>
      <c r="I196" s="324">
        <v>2</v>
      </c>
      <c r="J196" s="61">
        <v>4</v>
      </c>
      <c r="K196" s="34">
        <v>0</v>
      </c>
      <c r="L196" s="130">
        <v>295</v>
      </c>
      <c r="M196" s="72"/>
      <c r="N196" s="180"/>
    </row>
    <row r="197" spans="1:20" s="310" customFormat="1" x14ac:dyDescent="0.35">
      <c r="A197" s="148" t="s">
        <v>4741</v>
      </c>
      <c r="B197" s="121"/>
      <c r="C197" s="149" t="s">
        <v>4803</v>
      </c>
      <c r="D197" s="150" t="s">
        <v>4743</v>
      </c>
      <c r="E197" s="147" t="s">
        <v>4745</v>
      </c>
      <c r="F197" s="321">
        <v>0</v>
      </c>
      <c r="G197" s="322">
        <v>0</v>
      </c>
      <c r="H197" s="323">
        <v>2</v>
      </c>
      <c r="I197" s="324">
        <v>2</v>
      </c>
      <c r="J197" s="61">
        <v>4</v>
      </c>
      <c r="K197" s="34">
        <v>0</v>
      </c>
      <c r="L197" s="130">
        <v>285</v>
      </c>
      <c r="M197" s="72"/>
      <c r="N197" s="180"/>
    </row>
    <row r="198" spans="1:20" s="310" customFormat="1" x14ac:dyDescent="0.35">
      <c r="A198" s="148" t="s">
        <v>4741</v>
      </c>
      <c r="B198" s="121"/>
      <c r="C198" s="149" t="s">
        <v>4804</v>
      </c>
      <c r="D198" s="150" t="s">
        <v>4743</v>
      </c>
      <c r="E198" s="147" t="s">
        <v>4745</v>
      </c>
      <c r="F198" s="321">
        <v>0</v>
      </c>
      <c r="G198" s="322">
        <v>0</v>
      </c>
      <c r="H198" s="323">
        <v>2</v>
      </c>
      <c r="I198" s="324">
        <v>6</v>
      </c>
      <c r="J198" s="61">
        <v>8</v>
      </c>
      <c r="K198" s="34">
        <v>0</v>
      </c>
      <c r="L198" s="130">
        <v>270</v>
      </c>
      <c r="M198" s="72"/>
      <c r="N198" s="180"/>
    </row>
    <row r="199" spans="1:20" s="310" customFormat="1" x14ac:dyDescent="0.35">
      <c r="A199" s="148" t="s">
        <v>4741</v>
      </c>
      <c r="B199" s="121"/>
      <c r="C199" s="149" t="s">
        <v>4805</v>
      </c>
      <c r="D199" s="150" t="s">
        <v>4743</v>
      </c>
      <c r="E199" s="147" t="s">
        <v>4806</v>
      </c>
      <c r="F199" s="321">
        <v>0</v>
      </c>
      <c r="G199" s="322">
        <v>0</v>
      </c>
      <c r="H199" s="323">
        <v>0</v>
      </c>
      <c r="I199" s="324">
        <v>1</v>
      </c>
      <c r="J199" s="61">
        <v>1</v>
      </c>
      <c r="K199" s="34">
        <v>0</v>
      </c>
      <c r="L199" s="130">
        <v>285</v>
      </c>
      <c r="M199" s="72"/>
      <c r="N199" s="180"/>
    </row>
    <row r="200" spans="1:20" s="310" customFormat="1" x14ac:dyDescent="0.35">
      <c r="A200" s="148" t="s">
        <v>4741</v>
      </c>
      <c r="B200" s="121"/>
      <c r="C200" s="149" t="s">
        <v>4807</v>
      </c>
      <c r="D200" s="150" t="s">
        <v>4743</v>
      </c>
      <c r="E200" s="147"/>
      <c r="F200" s="321">
        <v>0</v>
      </c>
      <c r="G200" s="322">
        <v>0</v>
      </c>
      <c r="H200" s="323">
        <v>3</v>
      </c>
      <c r="I200" s="324">
        <v>0</v>
      </c>
      <c r="J200" s="61">
        <v>3</v>
      </c>
      <c r="K200" s="34">
        <v>0</v>
      </c>
      <c r="L200" s="130">
        <v>355</v>
      </c>
      <c r="M200" s="72"/>
      <c r="N200" s="180"/>
    </row>
    <row r="201" spans="1:20" s="310" customFormat="1" x14ac:dyDescent="0.35">
      <c r="A201" s="148" t="s">
        <v>4741</v>
      </c>
      <c r="B201" s="121"/>
      <c r="C201" s="149" t="s">
        <v>4808</v>
      </c>
      <c r="D201" s="150" t="s">
        <v>4815</v>
      </c>
      <c r="E201" s="147" t="s">
        <v>4753</v>
      </c>
      <c r="F201" s="321">
        <v>0</v>
      </c>
      <c r="G201" s="322">
        <v>0</v>
      </c>
      <c r="H201" s="323">
        <v>0</v>
      </c>
      <c r="I201" s="324">
        <v>6</v>
      </c>
      <c r="J201" s="61">
        <v>6</v>
      </c>
      <c r="K201" s="34">
        <v>0</v>
      </c>
      <c r="L201" s="130">
        <v>48</v>
      </c>
      <c r="M201" s="72"/>
      <c r="N201" s="180"/>
    </row>
    <row r="202" spans="1:20" s="310" customFormat="1" x14ac:dyDescent="0.35">
      <c r="A202" s="148" t="s">
        <v>4741</v>
      </c>
      <c r="B202" s="121"/>
      <c r="C202" s="149" t="s">
        <v>4809</v>
      </c>
      <c r="D202" s="150" t="s">
        <v>4771</v>
      </c>
      <c r="E202" s="147"/>
      <c r="F202" s="321">
        <v>0</v>
      </c>
      <c r="G202" s="322">
        <v>0</v>
      </c>
      <c r="H202" s="323">
        <v>0</v>
      </c>
      <c r="I202" s="324">
        <v>1</v>
      </c>
      <c r="J202" s="61">
        <v>1</v>
      </c>
      <c r="K202" s="34">
        <v>0</v>
      </c>
      <c r="L202" s="130">
        <v>370</v>
      </c>
      <c r="M202" s="72"/>
      <c r="N202" s="180"/>
    </row>
    <row r="203" spans="1:20" s="310" customFormat="1" x14ac:dyDescent="0.35">
      <c r="A203" s="148" t="s">
        <v>4741</v>
      </c>
      <c r="B203" s="121"/>
      <c r="C203" s="149" t="s">
        <v>4810</v>
      </c>
      <c r="D203" s="150" t="s">
        <v>4815</v>
      </c>
      <c r="E203" s="147"/>
      <c r="F203" s="321">
        <v>0</v>
      </c>
      <c r="G203" s="322">
        <v>0</v>
      </c>
      <c r="H203" s="323">
        <v>1</v>
      </c>
      <c r="I203" s="324">
        <v>0</v>
      </c>
      <c r="J203" s="61">
        <v>1</v>
      </c>
      <c r="K203" s="34">
        <v>0</v>
      </c>
      <c r="L203" s="130">
        <v>65</v>
      </c>
      <c r="M203" s="72"/>
      <c r="N203" s="180"/>
    </row>
    <row r="204" spans="1:20" s="310" customFormat="1" x14ac:dyDescent="0.35">
      <c r="A204" s="148" t="s">
        <v>4741</v>
      </c>
      <c r="B204" s="121"/>
      <c r="C204" s="149" t="s">
        <v>4811</v>
      </c>
      <c r="D204" s="150" t="s">
        <v>4815</v>
      </c>
      <c r="E204" s="147" t="s">
        <v>4812</v>
      </c>
      <c r="F204" s="321">
        <v>0</v>
      </c>
      <c r="G204" s="322">
        <v>0</v>
      </c>
      <c r="H204" s="323">
        <v>7</v>
      </c>
      <c r="I204" s="324">
        <v>15</v>
      </c>
      <c r="J204" s="61">
        <v>22</v>
      </c>
      <c r="K204" s="34">
        <v>0</v>
      </c>
      <c r="L204" s="130">
        <v>77</v>
      </c>
      <c r="M204" s="72"/>
      <c r="N204" s="180"/>
    </row>
    <row r="205" spans="1:20" s="310" customFormat="1" ht="15" thickBot="1" x14ac:dyDescent="0.4">
      <c r="A205" s="148" t="s">
        <v>4741</v>
      </c>
      <c r="B205" s="121"/>
      <c r="C205" s="149" t="s">
        <v>4813</v>
      </c>
      <c r="D205" s="150" t="s">
        <v>4815</v>
      </c>
      <c r="E205" s="147" t="s">
        <v>4814</v>
      </c>
      <c r="F205" s="321">
        <v>0</v>
      </c>
      <c r="G205" s="322">
        <v>0</v>
      </c>
      <c r="H205" s="323">
        <v>8</v>
      </c>
      <c r="I205" s="324">
        <v>14</v>
      </c>
      <c r="J205" s="61">
        <v>22</v>
      </c>
      <c r="K205" s="34">
        <v>0</v>
      </c>
      <c r="L205" s="130">
        <v>77</v>
      </c>
      <c r="M205" s="72"/>
      <c r="N205" s="180"/>
    </row>
    <row r="206" spans="1:20" x14ac:dyDescent="0.35">
      <c r="A206" s="174" t="s">
        <v>561</v>
      </c>
      <c r="B206" s="121"/>
      <c r="C206" s="149" t="s">
        <v>562</v>
      </c>
      <c r="D206" s="150" t="s">
        <v>583</v>
      </c>
      <c r="E206" s="147" t="s">
        <v>563</v>
      </c>
      <c r="F206" s="321">
        <v>0</v>
      </c>
      <c r="G206" s="322">
        <v>0</v>
      </c>
      <c r="H206" s="323">
        <v>0</v>
      </c>
      <c r="I206" s="324">
        <v>0</v>
      </c>
      <c r="J206" s="61">
        <v>0</v>
      </c>
      <c r="K206" s="34">
        <v>0</v>
      </c>
      <c r="L206" s="176">
        <v>37</v>
      </c>
      <c r="M206" s="183"/>
      <c r="N206" s="180"/>
      <c r="O206" s="310"/>
    </row>
    <row r="207" spans="1:20" x14ac:dyDescent="0.35">
      <c r="A207" s="148" t="s">
        <v>561</v>
      </c>
      <c r="B207" s="121"/>
      <c r="C207" s="149" t="s">
        <v>564</v>
      </c>
      <c r="D207" s="150" t="s">
        <v>583</v>
      </c>
      <c r="E207" s="147" t="s">
        <v>565</v>
      </c>
      <c r="F207" s="321">
        <v>0</v>
      </c>
      <c r="G207" s="322">
        <v>0</v>
      </c>
      <c r="H207" s="323">
        <v>0</v>
      </c>
      <c r="I207" s="324">
        <v>0</v>
      </c>
      <c r="J207" s="61">
        <v>0</v>
      </c>
      <c r="K207" s="34">
        <v>0</v>
      </c>
      <c r="L207" s="176">
        <v>37</v>
      </c>
      <c r="M207" s="183"/>
      <c r="N207" s="180">
        <f t="shared" si="4"/>
        <v>0</v>
      </c>
      <c r="O207" s="310"/>
    </row>
    <row r="208" spans="1:20" x14ac:dyDescent="0.35">
      <c r="A208" s="148" t="s">
        <v>561</v>
      </c>
      <c r="B208" s="121"/>
      <c r="C208" s="149" t="s">
        <v>1449</v>
      </c>
      <c r="D208" s="150" t="s">
        <v>1450</v>
      </c>
      <c r="E208" s="147" t="s">
        <v>1451</v>
      </c>
      <c r="F208" s="321">
        <v>0</v>
      </c>
      <c r="G208" s="322">
        <v>0</v>
      </c>
      <c r="H208" s="323">
        <v>43</v>
      </c>
      <c r="I208" s="324">
        <v>0</v>
      </c>
      <c r="J208" s="61">
        <v>43</v>
      </c>
      <c r="K208" s="34">
        <v>0</v>
      </c>
      <c r="L208" s="176">
        <v>49</v>
      </c>
      <c r="M208" s="183"/>
      <c r="N208" s="180">
        <f t="shared" si="4"/>
        <v>0</v>
      </c>
      <c r="R208" s="244"/>
      <c r="S208" s="244"/>
      <c r="T208" s="244"/>
    </row>
    <row r="209" spans="1:20" s="244" customFormat="1" x14ac:dyDescent="0.35">
      <c r="A209" s="148" t="s">
        <v>561</v>
      </c>
      <c r="B209" s="121"/>
      <c r="C209" s="147" t="s">
        <v>566</v>
      </c>
      <c r="D209" s="147" t="s">
        <v>584</v>
      </c>
      <c r="E209" s="147" t="s">
        <v>567</v>
      </c>
      <c r="F209" s="321">
        <v>0</v>
      </c>
      <c r="G209" s="322">
        <v>1</v>
      </c>
      <c r="H209" s="323">
        <v>0</v>
      </c>
      <c r="I209" s="324">
        <v>53</v>
      </c>
      <c r="J209" s="61">
        <v>54</v>
      </c>
      <c r="K209" s="34">
        <v>0</v>
      </c>
      <c r="L209" s="176">
        <v>25</v>
      </c>
      <c r="M209" s="183"/>
      <c r="N209" s="180">
        <f t="shared" si="4"/>
        <v>43</v>
      </c>
      <c r="O209"/>
      <c r="P209"/>
      <c r="R209"/>
      <c r="S209"/>
      <c r="T209"/>
    </row>
    <row r="210" spans="1:20" x14ac:dyDescent="0.35">
      <c r="A210" s="148" t="s">
        <v>561</v>
      </c>
      <c r="B210" s="121"/>
      <c r="C210" s="149" t="s">
        <v>1439</v>
      </c>
      <c r="D210" s="150" t="s">
        <v>1440</v>
      </c>
      <c r="E210" s="147" t="s">
        <v>1441</v>
      </c>
      <c r="F210" s="321">
        <v>0</v>
      </c>
      <c r="G210" s="322">
        <v>0</v>
      </c>
      <c r="H210" s="323">
        <v>73</v>
      </c>
      <c r="I210" s="324">
        <v>0</v>
      </c>
      <c r="J210" s="61">
        <v>73</v>
      </c>
      <c r="K210" s="34">
        <v>0</v>
      </c>
      <c r="L210" s="176">
        <v>37</v>
      </c>
      <c r="M210" s="183"/>
      <c r="N210" s="180">
        <f t="shared" si="4"/>
        <v>54</v>
      </c>
      <c r="O210" s="244"/>
      <c r="P210" s="244"/>
    </row>
    <row r="211" spans="1:20" x14ac:dyDescent="0.35">
      <c r="A211" s="148" t="s">
        <v>561</v>
      </c>
      <c r="B211" s="121"/>
      <c r="C211" s="149" t="s">
        <v>1626</v>
      </c>
      <c r="D211" s="150" t="s">
        <v>585</v>
      </c>
      <c r="E211" s="147" t="s">
        <v>568</v>
      </c>
      <c r="F211" s="321">
        <v>0</v>
      </c>
      <c r="G211" s="322">
        <v>0</v>
      </c>
      <c r="H211" s="323">
        <v>16</v>
      </c>
      <c r="I211" s="324">
        <v>6</v>
      </c>
      <c r="J211" s="61">
        <v>22</v>
      </c>
      <c r="K211" s="34">
        <v>0</v>
      </c>
      <c r="L211" s="176">
        <v>35</v>
      </c>
      <c r="M211" s="183"/>
      <c r="N211" s="180"/>
      <c r="R211" s="310"/>
      <c r="S211" s="310"/>
      <c r="T211" s="310"/>
    </row>
    <row r="212" spans="1:20" s="310" customFormat="1" x14ac:dyDescent="0.35">
      <c r="A212" s="148" t="s">
        <v>561</v>
      </c>
      <c r="B212" s="121"/>
      <c r="C212" s="149" t="s">
        <v>2919</v>
      </c>
      <c r="D212" s="150" t="s">
        <v>585</v>
      </c>
      <c r="E212" s="147" t="s">
        <v>568</v>
      </c>
      <c r="F212" s="321">
        <v>0</v>
      </c>
      <c r="G212" s="322">
        <v>0</v>
      </c>
      <c r="H212" s="323">
        <v>56</v>
      </c>
      <c r="I212" s="324">
        <v>0</v>
      </c>
      <c r="J212" s="61">
        <v>56</v>
      </c>
      <c r="K212" s="34">
        <v>0</v>
      </c>
      <c r="L212" s="176">
        <v>35</v>
      </c>
      <c r="M212" s="183"/>
      <c r="N212" s="180">
        <f t="shared" si="4"/>
        <v>22</v>
      </c>
      <c r="O212"/>
      <c r="P212"/>
      <c r="R212"/>
      <c r="S212"/>
      <c r="T212"/>
    </row>
    <row r="213" spans="1:20" x14ac:dyDescent="0.35">
      <c r="A213" s="148" t="s">
        <v>561</v>
      </c>
      <c r="B213" s="121"/>
      <c r="C213" s="149" t="s">
        <v>1627</v>
      </c>
      <c r="D213" s="150" t="s">
        <v>585</v>
      </c>
      <c r="E213" s="147" t="s">
        <v>568</v>
      </c>
      <c r="F213" s="321">
        <v>0</v>
      </c>
      <c r="G213" s="322">
        <v>0</v>
      </c>
      <c r="H213" s="323">
        <v>108</v>
      </c>
      <c r="I213" s="324">
        <v>6</v>
      </c>
      <c r="J213" s="61">
        <v>114</v>
      </c>
      <c r="K213" s="34">
        <v>0</v>
      </c>
      <c r="L213" s="176">
        <v>50</v>
      </c>
      <c r="M213" s="183"/>
      <c r="N213" s="180"/>
      <c r="O213" s="310"/>
      <c r="P213" s="310"/>
    </row>
    <row r="214" spans="1:20" s="310" customFormat="1" x14ac:dyDescent="0.35">
      <c r="A214" s="148" t="s">
        <v>561</v>
      </c>
      <c r="B214" s="121"/>
      <c r="C214" s="149" t="s">
        <v>4701</v>
      </c>
      <c r="D214" s="150" t="s">
        <v>585</v>
      </c>
      <c r="E214" s="147" t="s">
        <v>4702</v>
      </c>
      <c r="F214" s="321">
        <v>0</v>
      </c>
      <c r="G214" s="322">
        <v>0</v>
      </c>
      <c r="H214" s="323">
        <v>10</v>
      </c>
      <c r="I214" s="324">
        <v>0</v>
      </c>
      <c r="J214" s="61">
        <v>10</v>
      </c>
      <c r="K214" s="34">
        <v>0</v>
      </c>
      <c r="L214" s="176">
        <v>50</v>
      </c>
      <c r="M214" s="183"/>
      <c r="N214" s="180"/>
    </row>
    <row r="215" spans="1:20" x14ac:dyDescent="0.35">
      <c r="A215" s="148" t="s">
        <v>561</v>
      </c>
      <c r="B215" s="121"/>
      <c r="C215" s="149" t="s">
        <v>1445</v>
      </c>
      <c r="D215" s="150" t="s">
        <v>586</v>
      </c>
      <c r="E215" s="147" t="s">
        <v>1446</v>
      </c>
      <c r="F215" s="321">
        <v>0</v>
      </c>
      <c r="G215" s="322">
        <v>0</v>
      </c>
      <c r="H215" s="323">
        <v>0</v>
      </c>
      <c r="I215" s="324">
        <v>0</v>
      </c>
      <c r="J215" s="61">
        <v>0</v>
      </c>
      <c r="K215" s="34">
        <v>0</v>
      </c>
      <c r="L215" s="176">
        <v>174</v>
      </c>
      <c r="M215" s="183"/>
      <c r="N215" s="180"/>
    </row>
    <row r="216" spans="1:20" x14ac:dyDescent="0.35">
      <c r="A216" s="148" t="s">
        <v>561</v>
      </c>
      <c r="B216" s="121"/>
      <c r="C216" s="149" t="s">
        <v>1447</v>
      </c>
      <c r="D216" s="150" t="s">
        <v>586</v>
      </c>
      <c r="E216" s="147" t="s">
        <v>1448</v>
      </c>
      <c r="F216" s="321">
        <v>0</v>
      </c>
      <c r="G216" s="322">
        <v>0</v>
      </c>
      <c r="H216" s="323">
        <v>7</v>
      </c>
      <c r="I216" s="324">
        <v>0</v>
      </c>
      <c r="J216" s="61">
        <v>7</v>
      </c>
      <c r="K216" s="34">
        <v>0</v>
      </c>
      <c r="L216" s="176">
        <v>118</v>
      </c>
      <c r="M216" s="183"/>
      <c r="N216" s="180"/>
    </row>
    <row r="217" spans="1:20" x14ac:dyDescent="0.35">
      <c r="A217" s="148" t="s">
        <v>561</v>
      </c>
      <c r="B217" s="121"/>
      <c r="C217" s="149" t="s">
        <v>569</v>
      </c>
      <c r="D217" s="150" t="s">
        <v>586</v>
      </c>
      <c r="E217" s="147" t="s">
        <v>570</v>
      </c>
      <c r="F217" s="321">
        <v>0</v>
      </c>
      <c r="G217" s="322">
        <v>0</v>
      </c>
      <c r="H217" s="323">
        <v>41.300000000000011</v>
      </c>
      <c r="I217" s="324">
        <v>0</v>
      </c>
      <c r="J217" s="61">
        <v>41.300000000000011</v>
      </c>
      <c r="K217" s="34">
        <v>0</v>
      </c>
      <c r="L217" s="176">
        <v>20</v>
      </c>
      <c r="M217" s="183"/>
      <c r="N217" s="180"/>
    </row>
    <row r="218" spans="1:20" x14ac:dyDescent="0.35">
      <c r="A218" s="148" t="s">
        <v>561</v>
      </c>
      <c r="B218" s="121"/>
      <c r="C218" s="149" t="s">
        <v>571</v>
      </c>
      <c r="D218" s="150" t="s">
        <v>586</v>
      </c>
      <c r="E218" s="147" t="s">
        <v>572</v>
      </c>
      <c r="F218" s="321">
        <v>0</v>
      </c>
      <c r="G218" s="322">
        <v>0</v>
      </c>
      <c r="H218" s="323">
        <v>0</v>
      </c>
      <c r="I218" s="324">
        <v>0</v>
      </c>
      <c r="J218" s="61">
        <v>0</v>
      </c>
      <c r="K218" s="34">
        <v>0</v>
      </c>
      <c r="L218" s="176">
        <v>20</v>
      </c>
      <c r="M218" s="183"/>
      <c r="N218" s="180">
        <f t="shared" si="4"/>
        <v>41.300000000000011</v>
      </c>
    </row>
    <row r="219" spans="1:20" x14ac:dyDescent="0.35">
      <c r="A219" s="148" t="s">
        <v>561</v>
      </c>
      <c r="B219" s="121"/>
      <c r="C219" s="149" t="s">
        <v>573</v>
      </c>
      <c r="D219" s="150" t="s">
        <v>586</v>
      </c>
      <c r="E219" s="147" t="s">
        <v>574</v>
      </c>
      <c r="F219" s="321">
        <v>0</v>
      </c>
      <c r="G219" s="322">
        <v>0</v>
      </c>
      <c r="H219" s="323">
        <v>4</v>
      </c>
      <c r="I219" s="324">
        <v>0</v>
      </c>
      <c r="J219" s="61">
        <v>4</v>
      </c>
      <c r="K219" s="34">
        <v>0</v>
      </c>
      <c r="L219" s="176">
        <v>20</v>
      </c>
      <c r="M219" s="183"/>
      <c r="N219" s="180">
        <f t="shared" si="4"/>
        <v>0</v>
      </c>
    </row>
    <row r="220" spans="1:20" x14ac:dyDescent="0.35">
      <c r="A220" s="148" t="s">
        <v>561</v>
      </c>
      <c r="B220" s="121"/>
      <c r="C220" s="149" t="s">
        <v>575</v>
      </c>
      <c r="D220" s="4" t="s">
        <v>586</v>
      </c>
      <c r="E220" s="147" t="s">
        <v>576</v>
      </c>
      <c r="F220" s="321">
        <v>0</v>
      </c>
      <c r="G220" s="322">
        <v>0</v>
      </c>
      <c r="H220" s="323">
        <v>189.1</v>
      </c>
      <c r="I220" s="324">
        <v>0</v>
      </c>
      <c r="J220" s="61">
        <v>189.1</v>
      </c>
      <c r="K220" s="34">
        <v>0</v>
      </c>
      <c r="L220" s="176">
        <v>20</v>
      </c>
      <c r="M220" s="183"/>
      <c r="N220" s="180">
        <f t="shared" si="4"/>
        <v>4</v>
      </c>
    </row>
    <row r="221" spans="1:20" x14ac:dyDescent="0.35">
      <c r="A221" s="148" t="s">
        <v>561</v>
      </c>
      <c r="B221" s="121"/>
      <c r="C221" s="149" t="s">
        <v>577</v>
      </c>
      <c r="D221" s="150" t="s">
        <v>593</v>
      </c>
      <c r="E221" s="147" t="s">
        <v>578</v>
      </c>
      <c r="F221" s="321">
        <v>0</v>
      </c>
      <c r="G221" s="322">
        <v>0</v>
      </c>
      <c r="H221" s="323">
        <v>1</v>
      </c>
      <c r="I221" s="324">
        <v>0</v>
      </c>
      <c r="J221" s="61">
        <v>1</v>
      </c>
      <c r="K221" s="34">
        <v>0</v>
      </c>
      <c r="L221" s="176">
        <v>75</v>
      </c>
      <c r="M221" s="183"/>
      <c r="N221" s="180">
        <f t="shared" si="4"/>
        <v>189.1</v>
      </c>
    </row>
    <row r="222" spans="1:20" x14ac:dyDescent="0.35">
      <c r="A222" s="148" t="s">
        <v>561</v>
      </c>
      <c r="B222" s="121"/>
      <c r="C222" s="149" t="s">
        <v>579</v>
      </c>
      <c r="D222" s="150" t="s">
        <v>593</v>
      </c>
      <c r="E222" s="147" t="s">
        <v>580</v>
      </c>
      <c r="F222" s="321">
        <v>0</v>
      </c>
      <c r="G222" s="322">
        <v>0</v>
      </c>
      <c r="H222" s="323">
        <v>1</v>
      </c>
      <c r="I222" s="324">
        <v>0</v>
      </c>
      <c r="J222" s="61">
        <v>1</v>
      </c>
      <c r="K222" s="34">
        <v>0</v>
      </c>
      <c r="L222" s="176">
        <v>56</v>
      </c>
      <c r="M222" s="183"/>
      <c r="N222" s="180">
        <f t="shared" si="4"/>
        <v>1</v>
      </c>
    </row>
    <row r="223" spans="1:20" x14ac:dyDescent="0.35">
      <c r="A223" s="148" t="s">
        <v>561</v>
      </c>
      <c r="B223" s="121"/>
      <c r="C223" s="149" t="s">
        <v>581</v>
      </c>
      <c r="D223" s="150" t="s">
        <v>590</v>
      </c>
      <c r="E223" s="150" t="s">
        <v>582</v>
      </c>
      <c r="F223" s="321">
        <v>0</v>
      </c>
      <c r="G223" s="322">
        <v>0</v>
      </c>
      <c r="H223" s="323">
        <v>1</v>
      </c>
      <c r="I223" s="324">
        <v>0</v>
      </c>
      <c r="J223" s="61">
        <v>1</v>
      </c>
      <c r="K223" s="34">
        <v>0</v>
      </c>
      <c r="L223" s="176">
        <v>56</v>
      </c>
      <c r="M223" s="183"/>
      <c r="N223" s="180">
        <f t="shared" si="4"/>
        <v>1</v>
      </c>
    </row>
    <row r="224" spans="1:20" x14ac:dyDescent="0.35">
      <c r="A224" s="148" t="s">
        <v>561</v>
      </c>
      <c r="B224" s="121"/>
      <c r="C224" s="149" t="s">
        <v>589</v>
      </c>
      <c r="D224" s="150" t="s">
        <v>590</v>
      </c>
      <c r="E224" s="150" t="s">
        <v>591</v>
      </c>
      <c r="F224" s="321">
        <v>0</v>
      </c>
      <c r="G224" s="322">
        <v>0</v>
      </c>
      <c r="H224" s="323">
        <v>0</v>
      </c>
      <c r="I224" s="324">
        <v>0</v>
      </c>
      <c r="J224" s="61">
        <v>0</v>
      </c>
      <c r="K224" s="34">
        <v>0</v>
      </c>
      <c r="L224" s="176">
        <v>13</v>
      </c>
      <c r="M224" s="183"/>
      <c r="N224" s="180">
        <f t="shared" si="4"/>
        <v>1</v>
      </c>
    </row>
    <row r="225" spans="1:14" x14ac:dyDescent="0.35">
      <c r="A225" s="148" t="s">
        <v>561</v>
      </c>
      <c r="B225" s="121"/>
      <c r="C225" s="149" t="s">
        <v>592</v>
      </c>
      <c r="D225" s="150" t="s">
        <v>593</v>
      </c>
      <c r="E225" s="150" t="s">
        <v>594</v>
      </c>
      <c r="F225" s="321">
        <v>0</v>
      </c>
      <c r="G225" s="322">
        <v>0</v>
      </c>
      <c r="H225" s="323">
        <v>0</v>
      </c>
      <c r="I225" s="324">
        <v>0</v>
      </c>
      <c r="J225" s="61">
        <v>0</v>
      </c>
      <c r="K225" s="34">
        <v>0</v>
      </c>
      <c r="L225" s="176">
        <v>55</v>
      </c>
      <c r="M225" s="183"/>
      <c r="N225" s="180">
        <f t="shared" si="4"/>
        <v>0</v>
      </c>
    </row>
    <row r="226" spans="1:14" x14ac:dyDescent="0.35">
      <c r="A226" s="148" t="s">
        <v>561</v>
      </c>
      <c r="B226" s="121"/>
      <c r="C226" s="149" t="s">
        <v>595</v>
      </c>
      <c r="D226" s="150" t="s">
        <v>593</v>
      </c>
      <c r="E226" s="150" t="s">
        <v>596</v>
      </c>
      <c r="F226" s="321">
        <v>0</v>
      </c>
      <c r="G226" s="322">
        <v>0</v>
      </c>
      <c r="H226" s="323">
        <v>2</v>
      </c>
      <c r="I226" s="324">
        <v>0</v>
      </c>
      <c r="J226" s="61">
        <v>2</v>
      </c>
      <c r="K226" s="34">
        <v>0</v>
      </c>
      <c r="L226" s="176">
        <v>55</v>
      </c>
      <c r="M226" s="183"/>
      <c r="N226" s="180">
        <f t="shared" si="4"/>
        <v>0</v>
      </c>
    </row>
    <row r="227" spans="1:14" x14ac:dyDescent="0.35">
      <c r="A227" s="148" t="s">
        <v>561</v>
      </c>
      <c r="B227" s="121"/>
      <c r="C227" s="149" t="s">
        <v>597</v>
      </c>
      <c r="D227" s="150" t="s">
        <v>598</v>
      </c>
      <c r="E227" s="150" t="s">
        <v>599</v>
      </c>
      <c r="F227" s="321">
        <v>0</v>
      </c>
      <c r="G227" s="322">
        <v>0</v>
      </c>
      <c r="H227" s="323">
        <v>2</v>
      </c>
      <c r="I227" s="324">
        <v>0</v>
      </c>
      <c r="J227" s="61">
        <v>2</v>
      </c>
      <c r="K227" s="34">
        <v>0</v>
      </c>
      <c r="L227" s="176">
        <v>21</v>
      </c>
      <c r="M227" s="183"/>
      <c r="N227" s="180">
        <f t="shared" si="4"/>
        <v>2</v>
      </c>
    </row>
    <row r="228" spans="1:14" x14ac:dyDescent="0.35">
      <c r="A228" s="148" t="s">
        <v>561</v>
      </c>
      <c r="B228" s="121"/>
      <c r="C228" s="149" t="s">
        <v>600</v>
      </c>
      <c r="D228" s="150" t="s">
        <v>598</v>
      </c>
      <c r="E228" s="150" t="s">
        <v>601</v>
      </c>
      <c r="F228" s="321">
        <v>0</v>
      </c>
      <c r="G228" s="322">
        <v>0</v>
      </c>
      <c r="H228" s="323">
        <v>2</v>
      </c>
      <c r="I228" s="324">
        <v>0</v>
      </c>
      <c r="J228" s="61">
        <v>2</v>
      </c>
      <c r="K228" s="34">
        <v>0</v>
      </c>
      <c r="L228" s="176">
        <v>15</v>
      </c>
      <c r="M228" s="183"/>
      <c r="N228" s="180">
        <f t="shared" si="4"/>
        <v>2</v>
      </c>
    </row>
    <row r="229" spans="1:14" x14ac:dyDescent="0.35">
      <c r="A229" s="148" t="s">
        <v>561</v>
      </c>
      <c r="B229" s="121"/>
      <c r="C229" s="149" t="s">
        <v>602</v>
      </c>
      <c r="D229" s="150" t="s">
        <v>603</v>
      </c>
      <c r="E229" s="150" t="s">
        <v>604</v>
      </c>
      <c r="F229" s="321">
        <v>0</v>
      </c>
      <c r="G229" s="322">
        <v>0</v>
      </c>
      <c r="H229" s="323">
        <v>2</v>
      </c>
      <c r="I229" s="324">
        <v>0</v>
      </c>
      <c r="J229" s="61">
        <v>2</v>
      </c>
      <c r="K229" s="34">
        <v>0</v>
      </c>
      <c r="L229" s="176">
        <v>44</v>
      </c>
      <c r="M229" s="183"/>
      <c r="N229" s="180">
        <f t="shared" si="4"/>
        <v>2</v>
      </c>
    </row>
    <row r="230" spans="1:14" x14ac:dyDescent="0.35">
      <c r="A230" s="148" t="s">
        <v>561</v>
      </c>
      <c r="B230" s="121"/>
      <c r="C230" s="149" t="s">
        <v>605</v>
      </c>
      <c r="D230" s="150" t="s">
        <v>603</v>
      </c>
      <c r="E230" s="150" t="s">
        <v>606</v>
      </c>
      <c r="F230" s="321">
        <v>0</v>
      </c>
      <c r="G230" s="322">
        <v>0</v>
      </c>
      <c r="H230" s="323">
        <v>2</v>
      </c>
      <c r="I230" s="324">
        <v>0</v>
      </c>
      <c r="J230" s="61">
        <v>2</v>
      </c>
      <c r="K230" s="34">
        <v>0</v>
      </c>
      <c r="L230" s="176">
        <v>49</v>
      </c>
      <c r="M230" s="183"/>
      <c r="N230" s="180">
        <f t="shared" si="4"/>
        <v>2</v>
      </c>
    </row>
    <row r="231" spans="1:14" x14ac:dyDescent="0.35">
      <c r="A231" s="148" t="s">
        <v>561</v>
      </c>
      <c r="B231" s="121"/>
      <c r="C231" s="149" t="s">
        <v>607</v>
      </c>
      <c r="D231" s="150" t="s">
        <v>608</v>
      </c>
      <c r="E231" s="150" t="s">
        <v>609</v>
      </c>
      <c r="F231" s="321">
        <v>0</v>
      </c>
      <c r="G231" s="322">
        <v>0</v>
      </c>
      <c r="H231" s="323">
        <v>4</v>
      </c>
      <c r="I231" s="324">
        <v>0</v>
      </c>
      <c r="J231" s="61">
        <v>4</v>
      </c>
      <c r="K231" s="34">
        <v>0</v>
      </c>
      <c r="L231" s="176">
        <v>120</v>
      </c>
      <c r="M231" s="183"/>
      <c r="N231" s="180">
        <f t="shared" si="4"/>
        <v>2</v>
      </c>
    </row>
    <row r="232" spans="1:14" x14ac:dyDescent="0.35">
      <c r="A232" s="148" t="s">
        <v>561</v>
      </c>
      <c r="B232" s="121"/>
      <c r="C232" s="149" t="s">
        <v>610</v>
      </c>
      <c r="D232" s="150" t="s">
        <v>608</v>
      </c>
      <c r="E232" s="150" t="s">
        <v>611</v>
      </c>
      <c r="F232" s="321">
        <v>0</v>
      </c>
      <c r="G232" s="322">
        <v>0</v>
      </c>
      <c r="H232" s="323">
        <v>4</v>
      </c>
      <c r="I232" s="324">
        <v>0</v>
      </c>
      <c r="J232" s="61">
        <v>4</v>
      </c>
      <c r="K232" s="34">
        <v>0</v>
      </c>
      <c r="L232" s="176">
        <v>128</v>
      </c>
      <c r="M232" s="183"/>
      <c r="N232" s="180">
        <f t="shared" si="4"/>
        <v>4</v>
      </c>
    </row>
    <row r="233" spans="1:14" x14ac:dyDescent="0.35">
      <c r="A233" s="148" t="s">
        <v>561</v>
      </c>
      <c r="B233" s="121"/>
      <c r="C233" s="149" t="s">
        <v>612</v>
      </c>
      <c r="D233" s="150" t="s">
        <v>608</v>
      </c>
      <c r="E233" s="150" t="s">
        <v>613</v>
      </c>
      <c r="F233" s="321">
        <v>0</v>
      </c>
      <c r="G233" s="322">
        <v>0</v>
      </c>
      <c r="H233" s="323">
        <v>4</v>
      </c>
      <c r="I233" s="324">
        <v>0</v>
      </c>
      <c r="J233" s="61">
        <v>4</v>
      </c>
      <c r="K233" s="34">
        <v>0</v>
      </c>
      <c r="L233" s="176">
        <v>86</v>
      </c>
      <c r="M233" s="183"/>
      <c r="N233" s="180">
        <f t="shared" si="4"/>
        <v>4</v>
      </c>
    </row>
    <row r="234" spans="1:14" x14ac:dyDescent="0.35">
      <c r="A234" s="148" t="s">
        <v>561</v>
      </c>
      <c r="B234" s="121"/>
      <c r="C234" s="149" t="s">
        <v>614</v>
      </c>
      <c r="D234" s="150" t="s">
        <v>608</v>
      </c>
      <c r="E234" s="150" t="s">
        <v>615</v>
      </c>
      <c r="F234" s="321">
        <v>0</v>
      </c>
      <c r="G234" s="322">
        <v>0</v>
      </c>
      <c r="H234" s="323">
        <v>4</v>
      </c>
      <c r="I234" s="324">
        <v>0</v>
      </c>
      <c r="J234" s="61">
        <v>4</v>
      </c>
      <c r="K234" s="34">
        <v>0</v>
      </c>
      <c r="L234" s="176">
        <v>140</v>
      </c>
      <c r="M234" s="183"/>
      <c r="N234" s="180">
        <f t="shared" si="4"/>
        <v>4</v>
      </c>
    </row>
    <row r="235" spans="1:14" x14ac:dyDescent="0.35">
      <c r="A235" s="148" t="s">
        <v>561</v>
      </c>
      <c r="B235" s="121"/>
      <c r="C235" s="149" t="s">
        <v>616</v>
      </c>
      <c r="D235" s="150" t="s">
        <v>603</v>
      </c>
      <c r="E235" s="150" t="s">
        <v>617</v>
      </c>
      <c r="F235" s="321">
        <v>0</v>
      </c>
      <c r="G235" s="322">
        <v>0</v>
      </c>
      <c r="H235" s="323">
        <v>2</v>
      </c>
      <c r="I235" s="324">
        <v>0</v>
      </c>
      <c r="J235" s="61">
        <v>2</v>
      </c>
      <c r="K235" s="34">
        <v>0</v>
      </c>
      <c r="L235" s="176">
        <v>110</v>
      </c>
      <c r="M235" s="183"/>
      <c r="N235" s="180">
        <f t="shared" si="4"/>
        <v>4</v>
      </c>
    </row>
    <row r="236" spans="1:14" x14ac:dyDescent="0.35">
      <c r="A236" s="148" t="s">
        <v>561</v>
      </c>
      <c r="B236" s="121"/>
      <c r="C236" s="149" t="s">
        <v>618</v>
      </c>
      <c r="D236" s="150" t="s">
        <v>603</v>
      </c>
      <c r="E236" s="150" t="s">
        <v>619</v>
      </c>
      <c r="F236" s="321">
        <v>0</v>
      </c>
      <c r="G236" s="322">
        <v>0</v>
      </c>
      <c r="H236" s="323">
        <v>2</v>
      </c>
      <c r="I236" s="324">
        <v>0</v>
      </c>
      <c r="J236" s="61">
        <v>2</v>
      </c>
      <c r="K236" s="34">
        <v>0</v>
      </c>
      <c r="L236" s="176">
        <v>113</v>
      </c>
      <c r="M236" s="183"/>
      <c r="N236" s="180">
        <f t="shared" si="4"/>
        <v>2</v>
      </c>
    </row>
    <row r="237" spans="1:14" x14ac:dyDescent="0.35">
      <c r="A237" s="148" t="s">
        <v>561</v>
      </c>
      <c r="B237" s="121"/>
      <c r="C237" s="149" t="s">
        <v>620</v>
      </c>
      <c r="D237" s="150" t="s">
        <v>603</v>
      </c>
      <c r="E237" s="150" t="s">
        <v>621</v>
      </c>
      <c r="F237" s="321">
        <v>0</v>
      </c>
      <c r="G237" s="322">
        <v>0</v>
      </c>
      <c r="H237" s="323">
        <v>2</v>
      </c>
      <c r="I237" s="324">
        <v>0</v>
      </c>
      <c r="J237" s="61">
        <v>2</v>
      </c>
      <c r="K237" s="34">
        <v>0</v>
      </c>
      <c r="L237" s="176">
        <v>122</v>
      </c>
      <c r="M237" s="183"/>
      <c r="N237" s="180">
        <f t="shared" si="4"/>
        <v>2</v>
      </c>
    </row>
    <row r="238" spans="1:14" x14ac:dyDescent="0.35">
      <c r="A238" s="148" t="s">
        <v>561</v>
      </c>
      <c r="B238" s="121"/>
      <c r="C238" s="149" t="s">
        <v>622</v>
      </c>
      <c r="D238" s="150" t="s">
        <v>590</v>
      </c>
      <c r="E238" s="150" t="s">
        <v>623</v>
      </c>
      <c r="F238" s="321">
        <v>0</v>
      </c>
      <c r="G238" s="322">
        <v>0</v>
      </c>
      <c r="H238" s="323">
        <v>1</v>
      </c>
      <c r="I238" s="324">
        <v>0</v>
      </c>
      <c r="J238" s="61">
        <v>1</v>
      </c>
      <c r="K238" s="34">
        <v>0</v>
      </c>
      <c r="L238" s="176">
        <v>17</v>
      </c>
      <c r="M238" s="183"/>
      <c r="N238" s="180">
        <f t="shared" si="4"/>
        <v>2</v>
      </c>
    </row>
    <row r="239" spans="1:14" x14ac:dyDescent="0.35">
      <c r="A239" s="148" t="s">
        <v>561</v>
      </c>
      <c r="B239" s="121"/>
      <c r="C239" s="149" t="s">
        <v>624</v>
      </c>
      <c r="D239" s="150" t="s">
        <v>590</v>
      </c>
      <c r="E239" s="150" t="s">
        <v>625</v>
      </c>
      <c r="F239" s="321">
        <v>0</v>
      </c>
      <c r="G239" s="322">
        <v>0</v>
      </c>
      <c r="H239" s="323">
        <v>2</v>
      </c>
      <c r="I239" s="324">
        <v>0</v>
      </c>
      <c r="J239" s="61">
        <v>2</v>
      </c>
      <c r="K239" s="34">
        <v>0</v>
      </c>
      <c r="L239" s="176">
        <v>16</v>
      </c>
      <c r="M239" s="183"/>
      <c r="N239" s="180">
        <f t="shared" si="4"/>
        <v>1</v>
      </c>
    </row>
    <row r="240" spans="1:14" x14ac:dyDescent="0.35">
      <c r="A240" s="148" t="s">
        <v>561</v>
      </c>
      <c r="B240" s="121"/>
      <c r="C240" s="149" t="s">
        <v>626</v>
      </c>
      <c r="D240" s="150" t="s">
        <v>593</v>
      </c>
      <c r="E240" s="150" t="s">
        <v>627</v>
      </c>
      <c r="F240" s="321">
        <v>0</v>
      </c>
      <c r="G240" s="322">
        <v>0</v>
      </c>
      <c r="H240" s="323">
        <v>1</v>
      </c>
      <c r="I240" s="324">
        <v>0</v>
      </c>
      <c r="J240" s="61">
        <v>1</v>
      </c>
      <c r="K240" s="34">
        <v>0</v>
      </c>
      <c r="L240" s="176">
        <v>40</v>
      </c>
      <c r="M240" s="183"/>
      <c r="N240" s="180">
        <f t="shared" si="4"/>
        <v>2</v>
      </c>
    </row>
    <row r="241" spans="1:17" x14ac:dyDescent="0.35">
      <c r="A241" s="148" t="s">
        <v>561</v>
      </c>
      <c r="B241" s="121"/>
      <c r="C241" s="149" t="s">
        <v>628</v>
      </c>
      <c r="D241" s="150" t="s">
        <v>598</v>
      </c>
      <c r="E241" s="150" t="s">
        <v>629</v>
      </c>
      <c r="F241" s="321">
        <v>0</v>
      </c>
      <c r="G241" s="322">
        <v>0</v>
      </c>
      <c r="H241" s="323">
        <v>1</v>
      </c>
      <c r="I241" s="324">
        <v>0</v>
      </c>
      <c r="J241" s="61">
        <v>1</v>
      </c>
      <c r="K241" s="34">
        <v>0</v>
      </c>
      <c r="L241" s="176">
        <v>14</v>
      </c>
      <c r="M241" s="183"/>
      <c r="N241" s="180">
        <f t="shared" si="4"/>
        <v>1</v>
      </c>
    </row>
    <row r="242" spans="1:17" x14ac:dyDescent="0.35">
      <c r="A242" s="148" t="s">
        <v>561</v>
      </c>
      <c r="B242" s="121"/>
      <c r="C242" s="149" t="s">
        <v>630</v>
      </c>
      <c r="D242" s="150" t="s">
        <v>593</v>
      </c>
      <c r="E242" s="150" t="s">
        <v>631</v>
      </c>
      <c r="F242" s="321">
        <v>0</v>
      </c>
      <c r="G242" s="322">
        <v>0</v>
      </c>
      <c r="H242" s="323">
        <v>2</v>
      </c>
      <c r="I242" s="324">
        <v>0</v>
      </c>
      <c r="J242" s="61">
        <v>2</v>
      </c>
      <c r="K242" s="34">
        <v>0</v>
      </c>
      <c r="L242" s="176">
        <v>56</v>
      </c>
      <c r="M242" s="183"/>
      <c r="N242" s="180">
        <f t="shared" si="4"/>
        <v>1</v>
      </c>
    </row>
    <row r="243" spans="1:17" x14ac:dyDescent="0.35">
      <c r="A243" s="148" t="s">
        <v>561</v>
      </c>
      <c r="B243" s="121"/>
      <c r="C243" s="149" t="s">
        <v>632</v>
      </c>
      <c r="D243" s="150" t="s">
        <v>593</v>
      </c>
      <c r="E243" s="150" t="s">
        <v>633</v>
      </c>
      <c r="F243" s="321">
        <v>0</v>
      </c>
      <c r="G243" s="322">
        <v>0</v>
      </c>
      <c r="H243" s="323">
        <v>2</v>
      </c>
      <c r="I243" s="324">
        <v>0</v>
      </c>
      <c r="J243" s="61">
        <v>2</v>
      </c>
      <c r="K243" s="34">
        <v>0</v>
      </c>
      <c r="L243" s="176">
        <v>37</v>
      </c>
      <c r="M243" s="183"/>
      <c r="N243" s="180">
        <f t="shared" si="4"/>
        <v>2</v>
      </c>
    </row>
    <row r="244" spans="1:17" x14ac:dyDescent="0.35">
      <c r="A244" s="148" t="s">
        <v>561</v>
      </c>
      <c r="B244" s="121"/>
      <c r="C244" s="149" t="s">
        <v>634</v>
      </c>
      <c r="D244" s="150" t="s">
        <v>593</v>
      </c>
      <c r="E244" s="150" t="s">
        <v>635</v>
      </c>
      <c r="F244" s="321">
        <v>0</v>
      </c>
      <c r="G244" s="322">
        <v>0</v>
      </c>
      <c r="H244" s="323">
        <v>0</v>
      </c>
      <c r="I244" s="324">
        <v>0</v>
      </c>
      <c r="J244" s="61">
        <v>0</v>
      </c>
      <c r="K244" s="34">
        <v>0</v>
      </c>
      <c r="L244" s="176">
        <v>89</v>
      </c>
      <c r="M244" s="183"/>
      <c r="N244" s="180">
        <f t="shared" ref="N244:N293" si="5">J243-K243</f>
        <v>2</v>
      </c>
    </row>
    <row r="245" spans="1:17" x14ac:dyDescent="0.35">
      <c r="A245" s="148" t="s">
        <v>561</v>
      </c>
      <c r="B245" s="121"/>
      <c r="C245" s="149" t="s">
        <v>636</v>
      </c>
      <c r="D245" s="150" t="s">
        <v>603</v>
      </c>
      <c r="E245" s="150" t="s">
        <v>637</v>
      </c>
      <c r="F245" s="321">
        <v>0</v>
      </c>
      <c r="G245" s="322">
        <v>0</v>
      </c>
      <c r="H245" s="323">
        <v>2</v>
      </c>
      <c r="I245" s="324">
        <v>0</v>
      </c>
      <c r="J245" s="61">
        <v>2</v>
      </c>
      <c r="K245" s="34">
        <v>0</v>
      </c>
      <c r="L245" s="176">
        <v>98</v>
      </c>
      <c r="M245" s="183"/>
      <c r="N245" s="180">
        <f t="shared" si="5"/>
        <v>0</v>
      </c>
    </row>
    <row r="246" spans="1:17" x14ac:dyDescent="0.35">
      <c r="A246" s="148" t="s">
        <v>561</v>
      </c>
      <c r="B246" s="121"/>
      <c r="C246" s="149" t="s">
        <v>638</v>
      </c>
      <c r="D246" s="150" t="s">
        <v>603</v>
      </c>
      <c r="E246" s="150" t="s">
        <v>639</v>
      </c>
      <c r="F246" s="321">
        <v>0</v>
      </c>
      <c r="G246" s="322">
        <v>0</v>
      </c>
      <c r="H246" s="323">
        <v>2</v>
      </c>
      <c r="I246" s="324">
        <v>0</v>
      </c>
      <c r="J246" s="61">
        <v>2</v>
      </c>
      <c r="K246" s="34">
        <v>0</v>
      </c>
      <c r="L246" s="176">
        <v>78</v>
      </c>
      <c r="M246" s="183"/>
      <c r="N246" s="180">
        <f t="shared" si="5"/>
        <v>2</v>
      </c>
    </row>
    <row r="247" spans="1:17" x14ac:dyDescent="0.35">
      <c r="A247" s="148" t="s">
        <v>561</v>
      </c>
      <c r="B247" s="121"/>
      <c r="C247" s="149" t="s">
        <v>640</v>
      </c>
      <c r="D247" s="150" t="s">
        <v>603</v>
      </c>
      <c r="E247" s="150" t="s">
        <v>641</v>
      </c>
      <c r="F247" s="321">
        <v>0</v>
      </c>
      <c r="G247" s="322">
        <v>0</v>
      </c>
      <c r="H247" s="323">
        <v>2</v>
      </c>
      <c r="I247" s="324">
        <v>0</v>
      </c>
      <c r="J247" s="61">
        <v>2</v>
      </c>
      <c r="K247" s="34">
        <v>0</v>
      </c>
      <c r="L247" s="176">
        <v>78</v>
      </c>
      <c r="M247" s="183"/>
      <c r="N247" s="180">
        <f t="shared" si="5"/>
        <v>2</v>
      </c>
    </row>
    <row r="248" spans="1:17" x14ac:dyDescent="0.35">
      <c r="A248" s="148" t="s">
        <v>561</v>
      </c>
      <c r="B248" s="121"/>
      <c r="C248" s="149" t="s">
        <v>642</v>
      </c>
      <c r="D248" s="150" t="s">
        <v>603</v>
      </c>
      <c r="E248" s="150" t="s">
        <v>643</v>
      </c>
      <c r="F248" s="321">
        <v>0</v>
      </c>
      <c r="G248" s="322">
        <v>0</v>
      </c>
      <c r="H248" s="323">
        <v>1</v>
      </c>
      <c r="I248" s="324">
        <v>0</v>
      </c>
      <c r="J248" s="61">
        <v>1</v>
      </c>
      <c r="K248" s="34">
        <v>0</v>
      </c>
      <c r="L248" s="176">
        <v>71</v>
      </c>
      <c r="M248" s="183"/>
      <c r="N248" s="180">
        <f t="shared" si="5"/>
        <v>2</v>
      </c>
    </row>
    <row r="249" spans="1:17" x14ac:dyDescent="0.35">
      <c r="A249" s="148" t="s">
        <v>561</v>
      </c>
      <c r="B249" s="121"/>
      <c r="C249" s="149" t="s">
        <v>644</v>
      </c>
      <c r="D249" s="150" t="s">
        <v>603</v>
      </c>
      <c r="E249" s="150" t="s">
        <v>645</v>
      </c>
      <c r="F249" s="321">
        <v>0</v>
      </c>
      <c r="G249" s="322">
        <v>0</v>
      </c>
      <c r="H249" s="323">
        <v>2</v>
      </c>
      <c r="I249" s="324">
        <v>0</v>
      </c>
      <c r="J249" s="61">
        <v>2</v>
      </c>
      <c r="K249" s="34">
        <v>0</v>
      </c>
      <c r="L249" s="176">
        <v>135</v>
      </c>
      <c r="M249" s="183"/>
      <c r="N249" s="180">
        <f t="shared" si="5"/>
        <v>1</v>
      </c>
    </row>
    <row r="250" spans="1:17" x14ac:dyDescent="0.35">
      <c r="A250" s="148" t="s">
        <v>561</v>
      </c>
      <c r="B250" s="121"/>
      <c r="C250" s="149" t="s">
        <v>646</v>
      </c>
      <c r="D250" s="150" t="s">
        <v>590</v>
      </c>
      <c r="E250" s="150" t="s">
        <v>647</v>
      </c>
      <c r="F250" s="321">
        <v>0</v>
      </c>
      <c r="G250" s="322">
        <v>0</v>
      </c>
      <c r="H250" s="323">
        <v>2</v>
      </c>
      <c r="I250" s="324">
        <v>0</v>
      </c>
      <c r="J250" s="61">
        <v>2</v>
      </c>
      <c r="K250" s="34">
        <v>0</v>
      </c>
      <c r="L250" s="176">
        <v>15</v>
      </c>
      <c r="M250" s="183"/>
      <c r="N250" s="180">
        <f t="shared" si="5"/>
        <v>2</v>
      </c>
    </row>
    <row r="251" spans="1:17" x14ac:dyDescent="0.35">
      <c r="A251" s="148" t="s">
        <v>561</v>
      </c>
      <c r="B251" s="121"/>
      <c r="C251" s="149" t="s">
        <v>648</v>
      </c>
      <c r="D251" s="150" t="s">
        <v>593</v>
      </c>
      <c r="E251" s="150" t="s">
        <v>649</v>
      </c>
      <c r="F251" s="321">
        <v>0</v>
      </c>
      <c r="G251" s="322">
        <v>0</v>
      </c>
      <c r="H251" s="323">
        <v>1</v>
      </c>
      <c r="I251" s="324">
        <v>0</v>
      </c>
      <c r="J251" s="61">
        <v>1</v>
      </c>
      <c r="K251" s="34">
        <v>0</v>
      </c>
      <c r="L251" s="176">
        <v>31</v>
      </c>
      <c r="M251" s="183"/>
      <c r="N251" s="180">
        <f t="shared" si="5"/>
        <v>2</v>
      </c>
    </row>
    <row r="252" spans="1:17" x14ac:dyDescent="0.35">
      <c r="A252" s="148" t="s">
        <v>561</v>
      </c>
      <c r="B252" s="121"/>
      <c r="C252" s="149" t="s">
        <v>650</v>
      </c>
      <c r="D252" s="150" t="s">
        <v>598</v>
      </c>
      <c r="E252" s="150" t="s">
        <v>651</v>
      </c>
      <c r="F252" s="321">
        <v>0</v>
      </c>
      <c r="G252" s="322">
        <v>0</v>
      </c>
      <c r="H252" s="323">
        <v>2</v>
      </c>
      <c r="I252" s="324">
        <v>0</v>
      </c>
      <c r="J252" s="61">
        <v>2</v>
      </c>
      <c r="K252" s="34">
        <v>0</v>
      </c>
      <c r="L252" s="176">
        <v>21</v>
      </c>
      <c r="M252" s="183"/>
      <c r="N252" s="180">
        <f t="shared" si="5"/>
        <v>1</v>
      </c>
    </row>
    <row r="253" spans="1:17" x14ac:dyDescent="0.35">
      <c r="A253" s="148" t="s">
        <v>561</v>
      </c>
      <c r="B253" s="121"/>
      <c r="C253" s="149" t="s">
        <v>652</v>
      </c>
      <c r="D253" s="150" t="s">
        <v>598</v>
      </c>
      <c r="E253" s="150" t="s">
        <v>653</v>
      </c>
      <c r="F253" s="321">
        <v>0</v>
      </c>
      <c r="G253" s="322">
        <v>0</v>
      </c>
      <c r="H253" s="323">
        <v>1</v>
      </c>
      <c r="I253" s="324">
        <v>0</v>
      </c>
      <c r="J253" s="61">
        <v>1</v>
      </c>
      <c r="K253" s="34">
        <v>0</v>
      </c>
      <c r="L253" s="176">
        <v>22</v>
      </c>
      <c r="M253" s="183"/>
      <c r="N253" s="180">
        <f t="shared" si="5"/>
        <v>2</v>
      </c>
      <c r="Q253" t="s">
        <v>366</v>
      </c>
    </row>
    <row r="254" spans="1:17" x14ac:dyDescent="0.35">
      <c r="A254" s="148" t="s">
        <v>561</v>
      </c>
      <c r="B254" s="121"/>
      <c r="C254" s="149" t="s">
        <v>717</v>
      </c>
      <c r="D254" s="150" t="s">
        <v>598</v>
      </c>
      <c r="E254" s="150" t="s">
        <v>718</v>
      </c>
      <c r="F254" s="321">
        <v>0</v>
      </c>
      <c r="G254" s="322">
        <v>0</v>
      </c>
      <c r="H254" s="323">
        <v>1</v>
      </c>
      <c r="I254" s="324">
        <v>0</v>
      </c>
      <c r="J254" s="61">
        <v>1</v>
      </c>
      <c r="K254" s="34">
        <v>0</v>
      </c>
      <c r="L254" s="176">
        <v>15</v>
      </c>
      <c r="M254" s="183"/>
      <c r="N254" s="180">
        <f t="shared" si="5"/>
        <v>1</v>
      </c>
    </row>
    <row r="255" spans="1:17" x14ac:dyDescent="0.35">
      <c r="A255" s="148" t="s">
        <v>561</v>
      </c>
      <c r="B255" s="121"/>
      <c r="C255" s="149" t="s">
        <v>719</v>
      </c>
      <c r="D255" s="150" t="s">
        <v>598</v>
      </c>
      <c r="E255" s="150" t="s">
        <v>720</v>
      </c>
      <c r="F255" s="321">
        <v>0</v>
      </c>
      <c r="G255" s="322">
        <v>0</v>
      </c>
      <c r="H255" s="323">
        <v>0</v>
      </c>
      <c r="I255" s="324">
        <v>0</v>
      </c>
      <c r="J255" s="61">
        <v>0</v>
      </c>
      <c r="K255" s="34">
        <v>0</v>
      </c>
      <c r="L255" s="176">
        <v>37</v>
      </c>
      <c r="M255" s="183"/>
      <c r="N255" s="180">
        <f t="shared" si="5"/>
        <v>1</v>
      </c>
    </row>
    <row r="256" spans="1:17" x14ac:dyDescent="0.35">
      <c r="A256" s="148" t="s">
        <v>561</v>
      </c>
      <c r="B256" s="121"/>
      <c r="C256" s="149" t="s">
        <v>654</v>
      </c>
      <c r="D256" s="150" t="s">
        <v>593</v>
      </c>
      <c r="E256" s="150" t="s">
        <v>655</v>
      </c>
      <c r="F256" s="321">
        <v>0</v>
      </c>
      <c r="G256" s="322">
        <v>0</v>
      </c>
      <c r="H256" s="323">
        <v>2</v>
      </c>
      <c r="I256" s="324">
        <v>0</v>
      </c>
      <c r="J256" s="61">
        <v>2</v>
      </c>
      <c r="K256" s="34">
        <v>0</v>
      </c>
      <c r="L256" s="176">
        <v>46</v>
      </c>
      <c r="M256" s="183"/>
      <c r="N256" s="180">
        <f t="shared" si="5"/>
        <v>0</v>
      </c>
    </row>
    <row r="257" spans="1:20" x14ac:dyDescent="0.35">
      <c r="A257" s="148" t="s">
        <v>561</v>
      </c>
      <c r="B257" s="121"/>
      <c r="C257" s="149" t="s">
        <v>656</v>
      </c>
      <c r="D257" s="150" t="s">
        <v>657</v>
      </c>
      <c r="E257" s="150" t="s">
        <v>658</v>
      </c>
      <c r="F257" s="321">
        <v>0</v>
      </c>
      <c r="G257" s="322">
        <v>0</v>
      </c>
      <c r="H257" s="323">
        <v>0</v>
      </c>
      <c r="I257" s="324">
        <v>0</v>
      </c>
      <c r="J257" s="61">
        <v>0</v>
      </c>
      <c r="K257" s="34">
        <v>0</v>
      </c>
      <c r="L257" s="176">
        <v>14</v>
      </c>
      <c r="M257" s="183"/>
      <c r="N257" s="180">
        <f t="shared" si="5"/>
        <v>2</v>
      </c>
    </row>
    <row r="258" spans="1:20" x14ac:dyDescent="0.35">
      <c r="A258" s="148" t="s">
        <v>561</v>
      </c>
      <c r="B258" s="121"/>
      <c r="C258" s="149" t="s">
        <v>659</v>
      </c>
      <c r="D258" s="150" t="s">
        <v>657</v>
      </c>
      <c r="E258" s="150" t="s">
        <v>660</v>
      </c>
      <c r="F258" s="321">
        <v>0</v>
      </c>
      <c r="G258" s="322">
        <v>0</v>
      </c>
      <c r="H258" s="323">
        <v>0</v>
      </c>
      <c r="I258" s="324">
        <v>0</v>
      </c>
      <c r="J258" s="61">
        <v>0</v>
      </c>
      <c r="K258" s="34">
        <v>0</v>
      </c>
      <c r="L258" s="176">
        <v>30</v>
      </c>
      <c r="M258" s="183"/>
      <c r="N258" s="180">
        <f t="shared" si="5"/>
        <v>0</v>
      </c>
    </row>
    <row r="259" spans="1:20" x14ac:dyDescent="0.35">
      <c r="A259" s="148" t="s">
        <v>561</v>
      </c>
      <c r="B259" s="121"/>
      <c r="C259" s="149" t="s">
        <v>721</v>
      </c>
      <c r="D259" s="150" t="s">
        <v>657</v>
      </c>
      <c r="E259" s="150" t="s">
        <v>722</v>
      </c>
      <c r="F259" s="321">
        <v>0</v>
      </c>
      <c r="G259" s="322">
        <v>0</v>
      </c>
      <c r="H259" s="323">
        <v>0</v>
      </c>
      <c r="I259" s="324">
        <v>0</v>
      </c>
      <c r="J259" s="61">
        <v>0</v>
      </c>
      <c r="K259" s="34">
        <v>0</v>
      </c>
      <c r="L259" s="176">
        <v>14</v>
      </c>
      <c r="M259" s="183"/>
      <c r="N259" s="180">
        <f t="shared" si="5"/>
        <v>0</v>
      </c>
    </row>
    <row r="260" spans="1:20" x14ac:dyDescent="0.35">
      <c r="A260" s="148" t="s">
        <v>561</v>
      </c>
      <c r="B260" s="121"/>
      <c r="C260" s="149" t="s">
        <v>661</v>
      </c>
      <c r="D260" s="150" t="s">
        <v>603</v>
      </c>
      <c r="E260" s="150" t="s">
        <v>662</v>
      </c>
      <c r="F260" s="321">
        <v>0</v>
      </c>
      <c r="G260" s="322">
        <v>0</v>
      </c>
      <c r="H260" s="323">
        <v>2</v>
      </c>
      <c r="I260" s="324">
        <v>0</v>
      </c>
      <c r="J260" s="61">
        <v>2</v>
      </c>
      <c r="K260" s="34">
        <v>0</v>
      </c>
      <c r="L260" s="176">
        <v>82</v>
      </c>
      <c r="M260" s="183"/>
      <c r="N260" s="180">
        <f t="shared" si="5"/>
        <v>0</v>
      </c>
    </row>
    <row r="261" spans="1:20" x14ac:dyDescent="0.35">
      <c r="A261" s="148" t="s">
        <v>561</v>
      </c>
      <c r="B261" s="121"/>
      <c r="C261" s="149" t="s">
        <v>663</v>
      </c>
      <c r="D261" s="150" t="s">
        <v>603</v>
      </c>
      <c r="E261" s="150" t="s">
        <v>664</v>
      </c>
      <c r="F261" s="321">
        <v>0</v>
      </c>
      <c r="G261" s="322">
        <v>0</v>
      </c>
      <c r="H261" s="323">
        <v>1</v>
      </c>
      <c r="I261" s="324">
        <v>0</v>
      </c>
      <c r="J261" s="61">
        <v>1</v>
      </c>
      <c r="K261" s="34">
        <v>0</v>
      </c>
      <c r="L261" s="176">
        <v>110</v>
      </c>
      <c r="M261" s="183"/>
      <c r="N261" s="180">
        <f t="shared" si="5"/>
        <v>2</v>
      </c>
    </row>
    <row r="262" spans="1:20" x14ac:dyDescent="0.35">
      <c r="A262" s="148" t="s">
        <v>561</v>
      </c>
      <c r="B262" s="121"/>
      <c r="C262" s="149" t="s">
        <v>665</v>
      </c>
      <c r="D262" s="150" t="s">
        <v>603</v>
      </c>
      <c r="E262" s="150" t="s">
        <v>666</v>
      </c>
      <c r="F262" s="321">
        <v>0</v>
      </c>
      <c r="G262" s="322">
        <v>0</v>
      </c>
      <c r="H262" s="323">
        <v>1</v>
      </c>
      <c r="I262" s="324">
        <v>0</v>
      </c>
      <c r="J262" s="61">
        <v>1</v>
      </c>
      <c r="K262" s="34">
        <v>0</v>
      </c>
      <c r="L262" s="176">
        <v>55</v>
      </c>
      <c r="M262" s="183"/>
      <c r="N262" s="180">
        <f t="shared" si="5"/>
        <v>1</v>
      </c>
    </row>
    <row r="263" spans="1:20" x14ac:dyDescent="0.35">
      <c r="A263" s="148" t="s">
        <v>561</v>
      </c>
      <c r="B263" s="121"/>
      <c r="C263" s="189" t="s">
        <v>667</v>
      </c>
      <c r="D263" s="149" t="s">
        <v>603</v>
      </c>
      <c r="E263" s="150" t="s">
        <v>668</v>
      </c>
      <c r="F263" s="321">
        <v>0</v>
      </c>
      <c r="G263" s="322">
        <v>0</v>
      </c>
      <c r="H263" s="323">
        <v>2</v>
      </c>
      <c r="I263" s="324">
        <v>0</v>
      </c>
      <c r="J263" s="61">
        <v>2</v>
      </c>
      <c r="K263" s="34">
        <v>0</v>
      </c>
      <c r="L263" s="176">
        <v>71</v>
      </c>
      <c r="M263" s="183"/>
      <c r="N263" s="180">
        <f t="shared" si="5"/>
        <v>1</v>
      </c>
    </row>
    <row r="264" spans="1:20" x14ac:dyDescent="0.35">
      <c r="A264" s="177" t="s">
        <v>730</v>
      </c>
      <c r="B264" s="121"/>
      <c r="C264" s="149">
        <v>830140</v>
      </c>
      <c r="D264" s="150" t="s">
        <v>29</v>
      </c>
      <c r="E264" s="147" t="s">
        <v>4603</v>
      </c>
      <c r="F264" s="321">
        <v>0</v>
      </c>
      <c r="G264" s="322">
        <v>0</v>
      </c>
      <c r="H264" s="323">
        <v>2</v>
      </c>
      <c r="I264" s="324">
        <v>2</v>
      </c>
      <c r="J264" s="61">
        <v>4</v>
      </c>
      <c r="K264" s="34">
        <v>0</v>
      </c>
      <c r="L264" s="210">
        <v>673</v>
      </c>
      <c r="M264" s="183"/>
      <c r="N264" s="180">
        <f>J293-K293</f>
        <v>0</v>
      </c>
    </row>
    <row r="265" spans="1:20" s="310" customFormat="1" x14ac:dyDescent="0.35">
      <c r="A265" s="148" t="s">
        <v>730</v>
      </c>
      <c r="B265" s="121"/>
      <c r="C265" s="149">
        <v>830590</v>
      </c>
      <c r="D265" s="150" t="s">
        <v>15</v>
      </c>
      <c r="E265" s="147" t="s">
        <v>4607</v>
      </c>
      <c r="F265" s="321">
        <v>0</v>
      </c>
      <c r="G265" s="322">
        <v>0</v>
      </c>
      <c r="H265" s="323">
        <v>2</v>
      </c>
      <c r="I265" s="324">
        <v>0</v>
      </c>
      <c r="J265" s="61">
        <v>2</v>
      </c>
      <c r="K265" s="34">
        <v>0</v>
      </c>
      <c r="L265" s="210">
        <v>1318</v>
      </c>
      <c r="M265" s="183"/>
      <c r="N265" s="180"/>
    </row>
    <row r="266" spans="1:20" x14ac:dyDescent="0.35">
      <c r="A266" s="148" t="s">
        <v>730</v>
      </c>
      <c r="B266" s="121"/>
      <c r="C266" s="149">
        <v>830341</v>
      </c>
      <c r="D266" s="150" t="s">
        <v>16</v>
      </c>
      <c r="E266" s="147" t="s">
        <v>4622</v>
      </c>
      <c r="F266" s="321">
        <v>0</v>
      </c>
      <c r="G266" s="322">
        <v>0</v>
      </c>
      <c r="H266" s="323">
        <v>0</v>
      </c>
      <c r="I266" s="324">
        <v>3</v>
      </c>
      <c r="J266" s="61">
        <v>3</v>
      </c>
      <c r="K266" s="34">
        <v>0</v>
      </c>
      <c r="L266" s="210">
        <v>1298</v>
      </c>
      <c r="M266" s="183"/>
      <c r="N266" s="180"/>
    </row>
    <row r="267" spans="1:20" x14ac:dyDescent="0.35">
      <c r="A267" s="148" t="s">
        <v>730</v>
      </c>
      <c r="B267" s="121"/>
      <c r="C267" s="149">
        <v>830080</v>
      </c>
      <c r="D267" s="149" t="s">
        <v>18</v>
      </c>
      <c r="E267" s="150" t="s">
        <v>2324</v>
      </c>
      <c r="F267" s="321">
        <v>0</v>
      </c>
      <c r="G267" s="322">
        <v>0</v>
      </c>
      <c r="H267" s="323">
        <v>0</v>
      </c>
      <c r="I267" s="324">
        <v>0</v>
      </c>
      <c r="J267" s="61">
        <v>0</v>
      </c>
      <c r="K267" s="34">
        <v>0</v>
      </c>
      <c r="L267" s="210">
        <v>1329</v>
      </c>
      <c r="M267" s="183"/>
      <c r="N267" s="180">
        <f>J263-K263</f>
        <v>2</v>
      </c>
      <c r="R267" s="293"/>
      <c r="S267" s="293"/>
      <c r="T267" s="293"/>
    </row>
    <row r="268" spans="1:20" s="293" customFormat="1" x14ac:dyDescent="0.35">
      <c r="A268" s="148" t="s">
        <v>730</v>
      </c>
      <c r="B268" s="121"/>
      <c r="C268" s="149">
        <v>830082</v>
      </c>
      <c r="D268" s="149" t="s">
        <v>18</v>
      </c>
      <c r="E268" s="150" t="s">
        <v>2325</v>
      </c>
      <c r="F268" s="321">
        <v>0</v>
      </c>
      <c r="G268" s="322">
        <v>0</v>
      </c>
      <c r="H268" s="323">
        <v>0</v>
      </c>
      <c r="I268" s="324">
        <v>0</v>
      </c>
      <c r="J268" s="61">
        <v>0</v>
      </c>
      <c r="K268" s="34">
        <v>0</v>
      </c>
      <c r="L268" s="210">
        <v>1203</v>
      </c>
      <c r="M268" s="183"/>
      <c r="N268" s="180">
        <f t="shared" si="5"/>
        <v>0</v>
      </c>
      <c r="O268"/>
      <c r="P268"/>
      <c r="R268"/>
      <c r="S268"/>
      <c r="T268"/>
    </row>
    <row r="269" spans="1:20" x14ac:dyDescent="0.35">
      <c r="A269" s="148" t="s">
        <v>730</v>
      </c>
      <c r="B269" s="121"/>
      <c r="C269" s="149">
        <v>830532</v>
      </c>
      <c r="D269" s="149" t="s">
        <v>18</v>
      </c>
      <c r="E269" s="150" t="s">
        <v>2326</v>
      </c>
      <c r="F269" s="321">
        <v>0</v>
      </c>
      <c r="G269" s="322">
        <v>0</v>
      </c>
      <c r="H269" s="323">
        <v>0</v>
      </c>
      <c r="I269" s="324">
        <v>0</v>
      </c>
      <c r="J269" s="61">
        <v>0</v>
      </c>
      <c r="K269" s="34">
        <v>0</v>
      </c>
      <c r="L269" s="210">
        <v>1062</v>
      </c>
      <c r="M269" s="183"/>
      <c r="N269" s="180">
        <f t="shared" si="5"/>
        <v>0</v>
      </c>
      <c r="O269" s="293"/>
      <c r="P269" s="293"/>
      <c r="R269" s="244"/>
      <c r="S269" s="244"/>
      <c r="T269" s="244"/>
    </row>
    <row r="270" spans="1:20" s="310" customFormat="1" x14ac:dyDescent="0.35">
      <c r="A270" s="148" t="s">
        <v>730</v>
      </c>
      <c r="B270" s="121"/>
      <c r="C270" s="149">
        <v>830101</v>
      </c>
      <c r="D270" s="149" t="s">
        <v>19</v>
      </c>
      <c r="E270" s="150" t="s">
        <v>4604</v>
      </c>
      <c r="F270" s="321">
        <v>0</v>
      </c>
      <c r="G270" s="322">
        <v>0</v>
      </c>
      <c r="H270" s="323">
        <v>2</v>
      </c>
      <c r="I270" s="324">
        <v>0</v>
      </c>
      <c r="J270" s="61">
        <v>2</v>
      </c>
      <c r="K270" s="34">
        <v>0</v>
      </c>
      <c r="L270" s="210">
        <v>1439</v>
      </c>
      <c r="M270" s="183"/>
      <c r="N270" s="180"/>
    </row>
    <row r="271" spans="1:20" s="310" customFormat="1" x14ac:dyDescent="0.35">
      <c r="A271" s="148" t="s">
        <v>730</v>
      </c>
      <c r="B271" s="121"/>
      <c r="C271" s="149">
        <v>830115</v>
      </c>
      <c r="D271" s="149" t="s">
        <v>4606</v>
      </c>
      <c r="E271" s="150" t="s">
        <v>4605</v>
      </c>
      <c r="F271" s="321">
        <v>0</v>
      </c>
      <c r="G271" s="322">
        <v>0</v>
      </c>
      <c r="H271" s="323">
        <v>5</v>
      </c>
      <c r="I271" s="324">
        <v>4</v>
      </c>
      <c r="J271" s="61">
        <v>9</v>
      </c>
      <c r="K271" s="34">
        <v>5</v>
      </c>
      <c r="L271" s="210">
        <v>1522</v>
      </c>
      <c r="M271" s="183"/>
      <c r="N271" s="180"/>
    </row>
    <row r="272" spans="1:20" s="310" customFormat="1" x14ac:dyDescent="0.35">
      <c r="A272" s="148" t="s">
        <v>730</v>
      </c>
      <c r="B272" s="121"/>
      <c r="C272" s="149">
        <v>830679</v>
      </c>
      <c r="D272" s="149" t="s">
        <v>354</v>
      </c>
      <c r="E272" s="150" t="s">
        <v>4608</v>
      </c>
      <c r="F272" s="321">
        <v>0</v>
      </c>
      <c r="G272" s="322">
        <v>0</v>
      </c>
      <c r="H272" s="323">
        <v>0</v>
      </c>
      <c r="I272" s="324">
        <v>12</v>
      </c>
      <c r="J272" s="61">
        <v>12</v>
      </c>
      <c r="K272" s="34">
        <v>0</v>
      </c>
      <c r="L272" s="210">
        <v>1252</v>
      </c>
      <c r="M272" s="183"/>
      <c r="N272" s="180"/>
    </row>
    <row r="273" spans="1:20" s="310" customFormat="1" x14ac:dyDescent="0.35">
      <c r="A273" s="148" t="s">
        <v>730</v>
      </c>
      <c r="B273" s="121"/>
      <c r="C273" s="149">
        <v>830712</v>
      </c>
      <c r="D273" s="149" t="s">
        <v>354</v>
      </c>
      <c r="E273" s="150" t="s">
        <v>686</v>
      </c>
      <c r="F273" s="321">
        <v>0</v>
      </c>
      <c r="G273" s="322">
        <v>0</v>
      </c>
      <c r="H273" s="323">
        <v>0</v>
      </c>
      <c r="I273" s="324">
        <v>4</v>
      </c>
      <c r="J273" s="61">
        <v>4</v>
      </c>
      <c r="K273" s="34">
        <v>0</v>
      </c>
      <c r="L273" s="210">
        <v>2128</v>
      </c>
      <c r="M273" s="183"/>
      <c r="N273" s="180"/>
    </row>
    <row r="274" spans="1:20" s="244" customFormat="1" x14ac:dyDescent="0.35">
      <c r="A274" s="148" t="s">
        <v>730</v>
      </c>
      <c r="B274" s="121"/>
      <c r="C274" s="149">
        <v>830228</v>
      </c>
      <c r="D274" s="149" t="s">
        <v>20</v>
      </c>
      <c r="E274" s="150" t="s">
        <v>2325</v>
      </c>
      <c r="F274" s="321">
        <v>0</v>
      </c>
      <c r="G274" s="322">
        <v>0</v>
      </c>
      <c r="H274" s="323">
        <v>1</v>
      </c>
      <c r="I274" s="324">
        <v>19</v>
      </c>
      <c r="J274" s="61">
        <v>20</v>
      </c>
      <c r="K274" s="34">
        <v>0</v>
      </c>
      <c r="L274" s="210">
        <v>1203</v>
      </c>
      <c r="M274" s="183"/>
      <c r="N274" s="180">
        <f>J269-K269</f>
        <v>0</v>
      </c>
      <c r="O274"/>
      <c r="P274"/>
      <c r="R274" s="287"/>
      <c r="S274" s="287"/>
      <c r="T274" s="287"/>
    </row>
    <row r="275" spans="1:20" s="287" customFormat="1" x14ac:dyDescent="0.35">
      <c r="A275" s="148" t="s">
        <v>730</v>
      </c>
      <c r="B275" s="121"/>
      <c r="C275" s="149">
        <v>830535</v>
      </c>
      <c r="D275" s="149" t="s">
        <v>20</v>
      </c>
      <c r="E275" s="150" t="s">
        <v>2326</v>
      </c>
      <c r="F275" s="321">
        <v>0</v>
      </c>
      <c r="G275" s="322">
        <v>0</v>
      </c>
      <c r="H275" s="323">
        <v>1</v>
      </c>
      <c r="I275" s="324">
        <v>0</v>
      </c>
      <c r="J275" s="61">
        <v>1</v>
      </c>
      <c r="K275" s="34">
        <v>0</v>
      </c>
      <c r="L275" s="210">
        <v>1062</v>
      </c>
      <c r="M275" s="183"/>
      <c r="N275" s="180">
        <f t="shared" si="5"/>
        <v>20</v>
      </c>
      <c r="O275" s="244"/>
      <c r="P275" s="244"/>
      <c r="R275"/>
      <c r="S275"/>
      <c r="T275"/>
    </row>
    <row r="276" spans="1:20" x14ac:dyDescent="0.35">
      <c r="A276" s="148" t="s">
        <v>730</v>
      </c>
      <c r="B276" s="121"/>
      <c r="C276" s="149">
        <v>830583</v>
      </c>
      <c r="D276" s="149" t="s">
        <v>20</v>
      </c>
      <c r="E276" s="150" t="s">
        <v>2327</v>
      </c>
      <c r="F276" s="321">
        <v>0</v>
      </c>
      <c r="G276" s="322">
        <v>0</v>
      </c>
      <c r="H276" s="323">
        <v>4</v>
      </c>
      <c r="I276" s="324">
        <v>6</v>
      </c>
      <c r="J276" s="61">
        <v>10</v>
      </c>
      <c r="K276" s="34">
        <v>0</v>
      </c>
      <c r="L276" s="210">
        <v>1278</v>
      </c>
      <c r="M276" s="183"/>
      <c r="N276" s="180"/>
      <c r="O276" s="287"/>
      <c r="P276" s="287"/>
    </row>
    <row r="277" spans="1:20" x14ac:dyDescent="0.35">
      <c r="A277" s="148" t="s">
        <v>730</v>
      </c>
      <c r="B277" s="121"/>
      <c r="C277" s="320">
        <v>830699</v>
      </c>
      <c r="D277" s="149" t="s">
        <v>20</v>
      </c>
      <c r="E277" s="150" t="s">
        <v>2328</v>
      </c>
      <c r="F277" s="321">
        <v>0</v>
      </c>
      <c r="G277" s="322">
        <v>0</v>
      </c>
      <c r="H277" s="323">
        <v>0</v>
      </c>
      <c r="I277" s="324">
        <v>0</v>
      </c>
      <c r="J277" s="61">
        <v>0</v>
      </c>
      <c r="K277" s="34">
        <v>0</v>
      </c>
      <c r="L277" s="210">
        <v>1126</v>
      </c>
      <c r="M277" s="183"/>
      <c r="N277" s="180"/>
    </row>
    <row r="278" spans="1:20" x14ac:dyDescent="0.35">
      <c r="A278" s="148" t="s">
        <v>730</v>
      </c>
      <c r="B278" s="121"/>
      <c r="C278" s="149">
        <v>830718</v>
      </c>
      <c r="D278" s="149" t="s">
        <v>20</v>
      </c>
      <c r="E278" s="150" t="s">
        <v>2329</v>
      </c>
      <c r="F278" s="321">
        <v>0</v>
      </c>
      <c r="G278" s="322">
        <v>0</v>
      </c>
      <c r="H278" s="323">
        <v>1</v>
      </c>
      <c r="I278" s="324">
        <v>0</v>
      </c>
      <c r="J278" s="61">
        <v>1</v>
      </c>
      <c r="K278" s="34">
        <v>0</v>
      </c>
      <c r="L278" s="210">
        <v>1304</v>
      </c>
      <c r="M278" s="183"/>
      <c r="N278" s="180"/>
      <c r="R278" s="244"/>
      <c r="S278" s="244"/>
      <c r="T278" s="244"/>
    </row>
    <row r="279" spans="1:20" s="310" customFormat="1" x14ac:dyDescent="0.35">
      <c r="A279" s="148" t="s">
        <v>730</v>
      </c>
      <c r="B279" s="121"/>
      <c r="C279" s="149">
        <v>830636</v>
      </c>
      <c r="D279" s="149" t="s">
        <v>20</v>
      </c>
      <c r="E279" s="150" t="s">
        <v>4609</v>
      </c>
      <c r="F279" s="321">
        <v>0</v>
      </c>
      <c r="G279" s="322">
        <v>0</v>
      </c>
      <c r="H279" s="323">
        <v>0</v>
      </c>
      <c r="I279" s="324">
        <v>6</v>
      </c>
      <c r="J279" s="61">
        <v>6</v>
      </c>
      <c r="K279" s="34">
        <v>0</v>
      </c>
      <c r="L279" s="210">
        <v>1164</v>
      </c>
      <c r="M279" s="183"/>
      <c r="N279" s="180"/>
    </row>
    <row r="280" spans="1:20" s="310" customFormat="1" x14ac:dyDescent="0.35">
      <c r="A280" s="148" t="s">
        <v>730</v>
      </c>
      <c r="B280" s="121"/>
      <c r="C280" s="149">
        <v>831073</v>
      </c>
      <c r="D280" s="149" t="s">
        <v>20</v>
      </c>
      <c r="E280" s="150" t="s">
        <v>4610</v>
      </c>
      <c r="F280" s="321">
        <v>0</v>
      </c>
      <c r="G280" s="322">
        <v>0</v>
      </c>
      <c r="H280" s="323">
        <v>0</v>
      </c>
      <c r="I280" s="324">
        <v>4</v>
      </c>
      <c r="J280" s="61">
        <v>4</v>
      </c>
      <c r="K280" s="34">
        <v>0</v>
      </c>
      <c r="L280" s="210">
        <v>1267</v>
      </c>
      <c r="M280" s="183"/>
      <c r="N280" s="180"/>
    </row>
    <row r="281" spans="1:20" s="310" customFormat="1" x14ac:dyDescent="0.35">
      <c r="A281" s="148" t="s">
        <v>730</v>
      </c>
      <c r="B281" s="121"/>
      <c r="C281" s="149">
        <v>831181</v>
      </c>
      <c r="D281" s="149" t="s">
        <v>20</v>
      </c>
      <c r="E281" s="150" t="s">
        <v>4611</v>
      </c>
      <c r="F281" s="321">
        <v>0</v>
      </c>
      <c r="G281" s="322">
        <v>0</v>
      </c>
      <c r="H281" s="323">
        <v>1</v>
      </c>
      <c r="I281" s="324">
        <v>0</v>
      </c>
      <c r="J281" s="61">
        <v>1</v>
      </c>
      <c r="K281" s="34">
        <v>0</v>
      </c>
      <c r="L281" s="210">
        <v>1304</v>
      </c>
      <c r="M281" s="183"/>
      <c r="N281" s="180"/>
    </row>
    <row r="282" spans="1:20" s="310" customFormat="1" x14ac:dyDescent="0.35">
      <c r="A282" s="148" t="s">
        <v>730</v>
      </c>
      <c r="B282" s="121"/>
      <c r="C282" s="149">
        <v>830562</v>
      </c>
      <c r="D282" s="149" t="s">
        <v>20</v>
      </c>
      <c r="E282" s="150" t="s">
        <v>4612</v>
      </c>
      <c r="F282" s="321">
        <v>0</v>
      </c>
      <c r="G282" s="322">
        <v>0</v>
      </c>
      <c r="H282" s="323">
        <v>0</v>
      </c>
      <c r="I282" s="324">
        <v>5</v>
      </c>
      <c r="J282" s="61">
        <v>5</v>
      </c>
      <c r="K282" s="34">
        <v>2</v>
      </c>
      <c r="L282" s="210">
        <v>1203</v>
      </c>
      <c r="M282" s="183"/>
      <c r="N282" s="180"/>
    </row>
    <row r="283" spans="1:20" s="244" customFormat="1" x14ac:dyDescent="0.35">
      <c r="A283" s="148" t="s">
        <v>730</v>
      </c>
      <c r="B283" s="121"/>
      <c r="C283" s="149">
        <v>830288</v>
      </c>
      <c r="D283" s="149" t="s">
        <v>22</v>
      </c>
      <c r="E283" s="150" t="s">
        <v>2325</v>
      </c>
      <c r="F283" s="321">
        <v>0</v>
      </c>
      <c r="G283" s="322">
        <v>0</v>
      </c>
      <c r="H283" s="323">
        <v>0</v>
      </c>
      <c r="I283" s="324">
        <v>0</v>
      </c>
      <c r="J283" s="61">
        <v>0</v>
      </c>
      <c r="K283" s="34">
        <v>0</v>
      </c>
      <c r="L283" s="210">
        <v>1251</v>
      </c>
      <c r="M283" s="183"/>
      <c r="N283" s="180"/>
      <c r="O283"/>
      <c r="P283"/>
      <c r="R283"/>
      <c r="S283"/>
      <c r="T283"/>
    </row>
    <row r="284" spans="1:20" x14ac:dyDescent="0.35">
      <c r="A284" s="148" t="s">
        <v>730</v>
      </c>
      <c r="B284" s="121"/>
      <c r="C284" s="149">
        <v>830575</v>
      </c>
      <c r="D284" s="149" t="s">
        <v>22</v>
      </c>
      <c r="E284" s="150" t="s">
        <v>2327</v>
      </c>
      <c r="F284" s="321">
        <v>0</v>
      </c>
      <c r="G284" s="322">
        <v>0</v>
      </c>
      <c r="H284" s="323">
        <v>2</v>
      </c>
      <c r="I284" s="324">
        <v>0</v>
      </c>
      <c r="J284" s="61">
        <v>2</v>
      </c>
      <c r="K284" s="34">
        <v>0</v>
      </c>
      <c r="L284" s="210">
        <v>1331</v>
      </c>
      <c r="M284" s="183"/>
      <c r="N284" s="180">
        <f t="shared" si="5"/>
        <v>0</v>
      </c>
      <c r="O284" s="244"/>
      <c r="P284" s="244"/>
      <c r="R284" s="287"/>
      <c r="S284" s="287"/>
      <c r="T284" s="287"/>
    </row>
    <row r="285" spans="1:20" s="287" customFormat="1" x14ac:dyDescent="0.35">
      <c r="A285" s="148" t="s">
        <v>730</v>
      </c>
      <c r="B285" s="121"/>
      <c r="C285" s="320">
        <v>830721</v>
      </c>
      <c r="D285" s="149" t="s">
        <v>22</v>
      </c>
      <c r="E285" s="150" t="s">
        <v>2329</v>
      </c>
      <c r="F285" s="321">
        <v>0</v>
      </c>
      <c r="G285" s="322">
        <v>0</v>
      </c>
      <c r="H285" s="323">
        <v>0</v>
      </c>
      <c r="I285" s="324">
        <v>0</v>
      </c>
      <c r="J285" s="61">
        <v>0</v>
      </c>
      <c r="K285" s="34">
        <v>0</v>
      </c>
      <c r="L285" s="210">
        <v>1358</v>
      </c>
      <c r="M285" s="183"/>
      <c r="N285" s="180">
        <f t="shared" si="5"/>
        <v>2</v>
      </c>
      <c r="O285"/>
      <c r="P285"/>
      <c r="R285"/>
      <c r="S285"/>
      <c r="T285"/>
    </row>
    <row r="286" spans="1:20" s="310" customFormat="1" x14ac:dyDescent="0.35">
      <c r="A286" s="148" t="s">
        <v>730</v>
      </c>
      <c r="B286" s="121"/>
      <c r="C286" s="639">
        <v>830289</v>
      </c>
      <c r="D286" s="640" t="s">
        <v>22</v>
      </c>
      <c r="E286" s="150" t="s">
        <v>4614</v>
      </c>
      <c r="F286" s="321">
        <v>0</v>
      </c>
      <c r="G286" s="322">
        <v>0</v>
      </c>
      <c r="H286" s="323">
        <v>0</v>
      </c>
      <c r="I286" s="324">
        <v>4</v>
      </c>
      <c r="J286" s="61">
        <v>4</v>
      </c>
      <c r="K286" s="34">
        <v>0</v>
      </c>
      <c r="L286" s="210">
        <v>1371</v>
      </c>
      <c r="M286" s="183"/>
      <c r="N286" s="180"/>
    </row>
    <row r="287" spans="1:20" s="310" customFormat="1" x14ac:dyDescent="0.35">
      <c r="A287" s="148" t="s">
        <v>730</v>
      </c>
      <c r="B287" s="121"/>
      <c r="C287" s="640">
        <v>831077</v>
      </c>
      <c r="D287" s="640" t="s">
        <v>22</v>
      </c>
      <c r="E287" s="150" t="s">
        <v>4613</v>
      </c>
      <c r="F287" s="321">
        <v>0</v>
      </c>
      <c r="G287" s="322">
        <v>0</v>
      </c>
      <c r="H287" s="323">
        <v>0</v>
      </c>
      <c r="I287" s="324">
        <v>4</v>
      </c>
      <c r="J287" s="61">
        <v>4</v>
      </c>
      <c r="K287" s="34">
        <v>0</v>
      </c>
      <c r="L287" s="210">
        <v>1318</v>
      </c>
      <c r="M287" s="183"/>
      <c r="N287" s="180"/>
    </row>
    <row r="288" spans="1:20" s="310" customFormat="1" x14ac:dyDescent="0.35">
      <c r="A288" s="148" t="s">
        <v>730</v>
      </c>
      <c r="B288" s="121"/>
      <c r="C288" s="640">
        <v>831183</v>
      </c>
      <c r="D288" s="640" t="s">
        <v>22</v>
      </c>
      <c r="E288" s="150" t="s">
        <v>4615</v>
      </c>
      <c r="F288" s="321">
        <v>0</v>
      </c>
      <c r="G288" s="322">
        <v>0</v>
      </c>
      <c r="H288" s="323">
        <v>0</v>
      </c>
      <c r="I288" s="324">
        <v>0</v>
      </c>
      <c r="J288" s="61">
        <v>0</v>
      </c>
      <c r="K288" s="34">
        <v>0</v>
      </c>
      <c r="L288" s="210">
        <v>1358</v>
      </c>
      <c r="M288" s="183"/>
      <c r="N288" s="180"/>
    </row>
    <row r="289" spans="1:18" x14ac:dyDescent="0.35">
      <c r="A289" s="148" t="s">
        <v>730</v>
      </c>
      <c r="B289" s="121"/>
      <c r="C289" s="149">
        <v>830311</v>
      </c>
      <c r="D289" s="149" t="s">
        <v>23</v>
      </c>
      <c r="E289" s="147" t="s">
        <v>2324</v>
      </c>
      <c r="F289" s="321">
        <v>0</v>
      </c>
      <c r="G289" s="322">
        <v>0</v>
      </c>
      <c r="H289" s="323">
        <v>5</v>
      </c>
      <c r="I289" s="324">
        <v>1</v>
      </c>
      <c r="J289" s="61">
        <v>6</v>
      </c>
      <c r="K289" s="34">
        <v>0</v>
      </c>
      <c r="L289" s="210">
        <v>1384</v>
      </c>
      <c r="M289" s="183"/>
      <c r="N289" s="180">
        <f>J285-K285</f>
        <v>0</v>
      </c>
      <c r="O289" s="287"/>
      <c r="P289" s="287"/>
    </row>
    <row r="290" spans="1:18" x14ac:dyDescent="0.35">
      <c r="A290" s="148" t="s">
        <v>730</v>
      </c>
      <c r="B290" s="121"/>
      <c r="C290" s="149">
        <v>830538</v>
      </c>
      <c r="D290" s="149" t="s">
        <v>23</v>
      </c>
      <c r="E290" s="150" t="s">
        <v>2326</v>
      </c>
      <c r="F290" s="321">
        <v>0</v>
      </c>
      <c r="G290" s="322">
        <v>0</v>
      </c>
      <c r="H290" s="323">
        <v>0</v>
      </c>
      <c r="I290" s="324">
        <v>0</v>
      </c>
      <c r="J290" s="61">
        <v>0</v>
      </c>
      <c r="K290" s="34">
        <v>0</v>
      </c>
      <c r="L290" s="210">
        <v>1104</v>
      </c>
      <c r="M290" s="183"/>
      <c r="N290" s="180"/>
    </row>
    <row r="291" spans="1:18" x14ac:dyDescent="0.35">
      <c r="A291" s="148" t="s">
        <v>730</v>
      </c>
      <c r="B291" s="121"/>
      <c r="C291" s="149">
        <v>830555</v>
      </c>
      <c r="D291" s="149" t="s">
        <v>23</v>
      </c>
      <c r="E291" s="150" t="s">
        <v>2330</v>
      </c>
      <c r="F291" s="321">
        <v>0</v>
      </c>
      <c r="G291" s="322">
        <v>0</v>
      </c>
      <c r="H291" s="323">
        <v>4</v>
      </c>
      <c r="I291" s="324">
        <v>1</v>
      </c>
      <c r="J291" s="61">
        <v>5</v>
      </c>
      <c r="K291" s="34">
        <v>0</v>
      </c>
      <c r="L291" s="210">
        <v>945</v>
      </c>
      <c r="M291" s="183"/>
      <c r="N291" s="180">
        <f t="shared" si="5"/>
        <v>0</v>
      </c>
    </row>
    <row r="292" spans="1:18" x14ac:dyDescent="0.35">
      <c r="A292" s="148" t="s">
        <v>730</v>
      </c>
      <c r="B292" s="121"/>
      <c r="C292" s="149">
        <v>830720</v>
      </c>
      <c r="D292" s="149" t="s">
        <v>23</v>
      </c>
      <c r="E292" s="150" t="s">
        <v>2329</v>
      </c>
      <c r="F292" s="321">
        <v>0</v>
      </c>
      <c r="G292" s="322">
        <v>0</v>
      </c>
      <c r="H292" s="323">
        <v>2</v>
      </c>
      <c r="I292" s="324">
        <v>0</v>
      </c>
      <c r="J292" s="61">
        <v>2</v>
      </c>
      <c r="K292" s="34">
        <v>2</v>
      </c>
      <c r="L292" s="210">
        <v>1358</v>
      </c>
      <c r="M292" s="183"/>
      <c r="N292" s="180"/>
      <c r="Q292" t="s">
        <v>366</v>
      </c>
      <c r="R292" t="s">
        <v>366</v>
      </c>
    </row>
    <row r="293" spans="1:18" x14ac:dyDescent="0.35">
      <c r="A293" s="148" t="s">
        <v>730</v>
      </c>
      <c r="B293" s="121"/>
      <c r="C293" s="149">
        <v>831038</v>
      </c>
      <c r="D293" s="149" t="s">
        <v>23</v>
      </c>
      <c r="E293" s="150" t="s">
        <v>2331</v>
      </c>
      <c r="F293" s="321">
        <v>0</v>
      </c>
      <c r="G293" s="322">
        <v>0</v>
      </c>
      <c r="H293" s="323">
        <v>0</v>
      </c>
      <c r="I293" s="324">
        <v>0</v>
      </c>
      <c r="J293" s="61">
        <v>0</v>
      </c>
      <c r="K293" s="34">
        <v>0</v>
      </c>
      <c r="L293" s="210">
        <v>999</v>
      </c>
      <c r="M293" s="183"/>
      <c r="N293" s="180">
        <f t="shared" si="5"/>
        <v>0</v>
      </c>
    </row>
    <row r="294" spans="1:18" x14ac:dyDescent="0.35">
      <c r="A294" s="148" t="s">
        <v>730</v>
      </c>
      <c r="B294" s="121"/>
      <c r="C294" s="149">
        <v>830313</v>
      </c>
      <c r="D294" s="150" t="s">
        <v>23</v>
      </c>
      <c r="E294" s="147" t="s">
        <v>4616</v>
      </c>
      <c r="F294" s="321">
        <v>0</v>
      </c>
      <c r="G294" s="322">
        <v>0</v>
      </c>
      <c r="H294" s="323">
        <v>3</v>
      </c>
      <c r="I294" s="324">
        <v>0</v>
      </c>
      <c r="J294" s="61">
        <v>3</v>
      </c>
      <c r="K294" s="34">
        <v>0</v>
      </c>
      <c r="L294" s="210">
        <v>1251</v>
      </c>
      <c r="M294" s="183"/>
      <c r="N294" s="180"/>
    </row>
    <row r="295" spans="1:18" x14ac:dyDescent="0.35">
      <c r="A295" s="148" t="s">
        <v>730</v>
      </c>
      <c r="B295" s="121"/>
      <c r="C295" s="149">
        <v>830316</v>
      </c>
      <c r="D295" s="150" t="s">
        <v>23</v>
      </c>
      <c r="E295" s="147" t="s">
        <v>4617</v>
      </c>
      <c r="F295" s="321">
        <v>0</v>
      </c>
      <c r="G295" s="322">
        <v>0</v>
      </c>
      <c r="H295" s="323">
        <v>0</v>
      </c>
      <c r="I295" s="324">
        <v>4</v>
      </c>
      <c r="J295" s="61">
        <v>4</v>
      </c>
      <c r="K295" s="34">
        <v>0</v>
      </c>
      <c r="L295" s="210">
        <v>1318</v>
      </c>
      <c r="M295" s="183"/>
      <c r="N295" s="180"/>
    </row>
    <row r="296" spans="1:18" x14ac:dyDescent="0.35">
      <c r="A296" s="148" t="s">
        <v>730</v>
      </c>
      <c r="B296" s="121"/>
      <c r="C296" s="149">
        <v>830319</v>
      </c>
      <c r="D296" s="150" t="s">
        <v>4623</v>
      </c>
      <c r="E296" s="147" t="s">
        <v>4618</v>
      </c>
      <c r="F296" s="321">
        <v>0</v>
      </c>
      <c r="G296" s="322">
        <v>0</v>
      </c>
      <c r="H296" s="323">
        <v>3</v>
      </c>
      <c r="I296" s="324">
        <v>0</v>
      </c>
      <c r="J296" s="61">
        <v>3</v>
      </c>
      <c r="K296" s="34">
        <v>0</v>
      </c>
      <c r="L296" s="210">
        <v>1184</v>
      </c>
      <c r="M296" s="183"/>
      <c r="N296" s="180"/>
    </row>
    <row r="297" spans="1:18" x14ac:dyDescent="0.35">
      <c r="A297" s="148" t="s">
        <v>730</v>
      </c>
      <c r="B297" s="121"/>
      <c r="C297" s="149">
        <v>830584</v>
      </c>
      <c r="D297" s="150" t="s">
        <v>23</v>
      </c>
      <c r="E297" s="147" t="s">
        <v>4619</v>
      </c>
      <c r="F297" s="321">
        <v>0</v>
      </c>
      <c r="G297" s="322">
        <v>0</v>
      </c>
      <c r="H297" s="323">
        <v>2</v>
      </c>
      <c r="I297" s="324">
        <v>0</v>
      </c>
      <c r="J297" s="61">
        <v>2</v>
      </c>
      <c r="K297" s="34">
        <v>0</v>
      </c>
      <c r="L297" s="210">
        <v>1331</v>
      </c>
      <c r="M297" s="183"/>
      <c r="N297" s="180"/>
    </row>
    <row r="298" spans="1:18" x14ac:dyDescent="0.35">
      <c r="A298" s="148" t="s">
        <v>730</v>
      </c>
      <c r="B298" s="121"/>
      <c r="C298" s="149">
        <v>830595</v>
      </c>
      <c r="D298" s="150" t="s">
        <v>4624</v>
      </c>
      <c r="E298" s="147" t="s">
        <v>4620</v>
      </c>
      <c r="F298" s="321">
        <v>0</v>
      </c>
      <c r="G298" s="322">
        <v>0</v>
      </c>
      <c r="H298" s="323">
        <v>0</v>
      </c>
      <c r="I298" s="324">
        <v>2</v>
      </c>
      <c r="J298" s="61">
        <v>2</v>
      </c>
      <c r="K298" s="34">
        <v>0</v>
      </c>
      <c r="L298" s="210">
        <v>1119</v>
      </c>
      <c r="M298" s="183"/>
      <c r="N298" s="180"/>
    </row>
    <row r="299" spans="1:18" x14ac:dyDescent="0.35">
      <c r="A299" s="551" t="s">
        <v>730</v>
      </c>
      <c r="B299" s="121"/>
      <c r="C299" s="149">
        <v>831184</v>
      </c>
      <c r="D299" s="150" t="s">
        <v>23</v>
      </c>
      <c r="E299" s="147" t="s">
        <v>4621</v>
      </c>
      <c r="F299" s="321">
        <v>0</v>
      </c>
      <c r="G299" s="322">
        <v>0</v>
      </c>
      <c r="H299" s="323">
        <v>7</v>
      </c>
      <c r="I299" s="324">
        <v>0</v>
      </c>
      <c r="J299" s="61">
        <v>7</v>
      </c>
      <c r="K299" s="34">
        <v>0</v>
      </c>
      <c r="L299" s="210">
        <v>1358</v>
      </c>
      <c r="M299" s="183"/>
      <c r="N299" s="180"/>
    </row>
  </sheetData>
  <autoFilter ref="A3:Q299"/>
  <conditionalFormatting sqref="N267:N293 N4:N263">
    <cfRule type="cellIs" dxfId="30" priority="98" operator="lessThan">
      <formula>0</formula>
    </cfRule>
  </conditionalFormatting>
  <conditionalFormatting sqref="M1">
    <cfRule type="cellIs" dxfId="29" priority="95" stopIfTrue="1" operator="lessThan">
      <formula>0</formula>
    </cfRule>
    <cfRule type="cellIs" dxfId="28" priority="96" stopIfTrue="1" operator="greaterThan">
      <formula>0</formula>
    </cfRule>
    <cfRule type="cellIs" dxfId="27" priority="97" stopIfTrue="1" operator="equal">
      <formula>0</formula>
    </cfRule>
  </conditionalFormatting>
  <conditionalFormatting sqref="M4:M125">
    <cfRule type="cellIs" dxfId="26" priority="94" operator="greaterThan">
      <formula>0</formula>
    </cfRule>
  </conditionalFormatting>
  <conditionalFormatting sqref="N267:N293 N4:N263">
    <cfRule type="cellIs" dxfId="25" priority="92" operator="greaterThan">
      <formula>-1</formula>
    </cfRule>
  </conditionalFormatting>
  <conditionalFormatting sqref="K4:K29 K213:K263 K33:K107 K266:K299 K120:K209">
    <cfRule type="cellIs" dxfId="24" priority="31" operator="greaterThan">
      <formula>0</formula>
    </cfRule>
  </conditionalFormatting>
  <conditionalFormatting sqref="K4:K29 K213:K263 K33:K107 K266:K299 K120:K209">
    <cfRule type="cellIs" dxfId="23" priority="30" operator="equal">
      <formula>0</formula>
    </cfRule>
  </conditionalFormatting>
  <conditionalFormatting sqref="M231:M263 M267:M293">
    <cfRule type="cellIs" dxfId="22" priority="23" operator="equal">
      <formula>0</formula>
    </cfRule>
  </conditionalFormatting>
  <conditionalFormatting sqref="M231:M263 M267:M293 L294:L299 L266">
    <cfRule type="cellIs" dxfId="21" priority="21" operator="equal">
      <formula>0</formula>
    </cfRule>
  </conditionalFormatting>
  <conditionalFormatting sqref="L238:L263 L267:L293">
    <cfRule type="cellIs" dxfId="20" priority="18" operator="equal">
      <formula>0</formula>
    </cfRule>
  </conditionalFormatting>
  <conditionalFormatting sqref="K30:K32">
    <cfRule type="cellIs" dxfId="19" priority="17" operator="greaterThan">
      <formula>0</formula>
    </cfRule>
  </conditionalFormatting>
  <conditionalFormatting sqref="K30:K32">
    <cfRule type="cellIs" dxfId="18" priority="16" operator="equal">
      <formula>0</formula>
    </cfRule>
  </conditionalFormatting>
  <conditionalFormatting sqref="M126:M205">
    <cfRule type="cellIs" dxfId="17" priority="15" operator="greaterThan">
      <formula>0</formula>
    </cfRule>
  </conditionalFormatting>
  <conditionalFormatting sqref="K210:K212">
    <cfRule type="cellIs" dxfId="16" priority="14" operator="greaterThan">
      <formula>0</formula>
    </cfRule>
  </conditionalFormatting>
  <conditionalFormatting sqref="K210:K212">
    <cfRule type="cellIs" dxfId="15" priority="13" operator="equal">
      <formula>0</formula>
    </cfRule>
  </conditionalFormatting>
  <conditionalFormatting sqref="K108:K119">
    <cfRule type="cellIs" dxfId="14" priority="12" operator="greaterThan">
      <formula>0</formula>
    </cfRule>
  </conditionalFormatting>
  <conditionalFormatting sqref="K108:K119">
    <cfRule type="cellIs" dxfId="13" priority="11" operator="equal">
      <formula>0</formula>
    </cfRule>
  </conditionalFormatting>
  <conditionalFormatting sqref="N264:N265">
    <cfRule type="cellIs" dxfId="12" priority="10" operator="lessThan">
      <formula>0</formula>
    </cfRule>
  </conditionalFormatting>
  <conditionalFormatting sqref="N264:N265">
    <cfRule type="cellIs" dxfId="11" priority="9" operator="greaterThan">
      <formula>-1</formula>
    </cfRule>
  </conditionalFormatting>
  <conditionalFormatting sqref="K264:K265">
    <cfRule type="cellIs" dxfId="10" priority="8" operator="greaterThan">
      <formula>0</formula>
    </cfRule>
  </conditionalFormatting>
  <conditionalFormatting sqref="K264:K265">
    <cfRule type="cellIs" dxfId="9" priority="7" operator="equal">
      <formula>0</formula>
    </cfRule>
  </conditionalFormatting>
  <conditionalFormatting sqref="M264:M265">
    <cfRule type="cellIs" dxfId="8" priority="6" operator="equal">
      <formula>0</formula>
    </cfRule>
  </conditionalFormatting>
  <conditionalFormatting sqref="M264:M265">
    <cfRule type="cellIs" dxfId="7" priority="5" operator="equal">
      <formula>0</formula>
    </cfRule>
  </conditionalFormatting>
  <conditionalFormatting sqref="L264:L265">
    <cfRule type="cellIs" dxfId="6" priority="4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1"/>
  <sheetViews>
    <sheetView zoomScale="108" zoomScaleNormal="108" workbookViewId="0">
      <pane ySplit="2" topLeftCell="A129" activePane="bottomLeft" state="frozen"/>
      <selection pane="bottomLeft" activeCell="B154" sqref="B154"/>
    </sheetView>
  </sheetViews>
  <sheetFormatPr defaultColWidth="8.7265625" defaultRowHeight="12" x14ac:dyDescent="0.3"/>
  <cols>
    <col min="1" max="1" width="12" style="615" bestFit="1" customWidth="1"/>
    <col min="2" max="2" width="38.54296875" style="616" customWidth="1"/>
    <col min="3" max="3" width="8.1796875" style="616" customWidth="1"/>
    <col min="4" max="4" width="49.7265625" style="616" customWidth="1"/>
    <col min="5" max="5" width="9.1796875" style="279" customWidth="1"/>
    <col min="6" max="6" width="17.81640625" style="618" customWidth="1"/>
    <col min="7" max="7" width="13" style="616" customWidth="1"/>
    <col min="8" max="8" width="12.1796875" style="616" customWidth="1"/>
    <col min="9" max="9" width="29" style="616" customWidth="1"/>
    <col min="10" max="10" width="9.453125" style="616" customWidth="1"/>
    <col min="11" max="11" width="17.1796875" style="616" customWidth="1"/>
    <col min="12" max="12" width="12" style="616" customWidth="1"/>
    <col min="13" max="16384" width="8.7265625" style="616"/>
  </cols>
  <sheetData>
    <row r="1" spans="1:14" ht="19.5" customHeight="1" x14ac:dyDescent="0.3">
      <c r="A1" s="615" t="s">
        <v>366</v>
      </c>
      <c r="C1" s="617">
        <f>SUM(C3:C1114)</f>
        <v>717</v>
      </c>
      <c r="G1" s="619" t="s">
        <v>1101</v>
      </c>
      <c r="H1" s="620"/>
      <c r="I1" s="621"/>
      <c r="J1" s="622">
        <f>SUM(J3:J17)</f>
        <v>0</v>
      </c>
      <c r="K1" s="621"/>
      <c r="L1" s="623"/>
      <c r="M1" s="624"/>
      <c r="N1" s="624"/>
    </row>
    <row r="2" spans="1:14" ht="13.5" customHeight="1" x14ac:dyDescent="0.3">
      <c r="A2" s="600" t="s">
        <v>3</v>
      </c>
      <c r="B2" s="601" t="s">
        <v>4</v>
      </c>
      <c r="C2" s="602" t="s">
        <v>378</v>
      </c>
      <c r="D2" s="601" t="s">
        <v>379</v>
      </c>
      <c r="E2" s="601" t="s">
        <v>380</v>
      </c>
      <c r="G2" s="625" t="s">
        <v>1100</v>
      </c>
      <c r="H2" s="626" t="s">
        <v>3</v>
      </c>
      <c r="I2" s="274" t="s">
        <v>4</v>
      </c>
      <c r="J2" s="627" t="s">
        <v>377</v>
      </c>
      <c r="K2" s="274" t="s">
        <v>379</v>
      </c>
      <c r="L2" s="274" t="s">
        <v>1102</v>
      </c>
    </row>
    <row r="3" spans="1:14" x14ac:dyDescent="0.3">
      <c r="A3" s="603">
        <v>212951</v>
      </c>
      <c r="B3" s="604" t="s">
        <v>1190</v>
      </c>
      <c r="C3" s="605">
        <v>4</v>
      </c>
      <c r="D3" s="604" t="s">
        <v>1191</v>
      </c>
      <c r="E3" s="606" t="s">
        <v>459</v>
      </c>
      <c r="F3" s="616"/>
      <c r="G3" s="259"/>
      <c r="H3" s="258"/>
      <c r="I3" s="258"/>
      <c r="J3" s="229"/>
      <c r="K3" s="628"/>
      <c r="L3" s="258"/>
    </row>
    <row r="4" spans="1:14" x14ac:dyDescent="0.3">
      <c r="A4" s="607">
        <v>212951</v>
      </c>
      <c r="B4" s="606" t="s">
        <v>1190</v>
      </c>
      <c r="C4" s="605">
        <v>4</v>
      </c>
      <c r="D4" s="604" t="s">
        <v>1191</v>
      </c>
      <c r="E4" s="606" t="s">
        <v>459</v>
      </c>
      <c r="F4" s="616"/>
      <c r="G4" s="259"/>
      <c r="H4" s="279"/>
      <c r="I4" s="279"/>
      <c r="J4" s="229"/>
      <c r="K4" s="628"/>
      <c r="L4" s="258"/>
    </row>
    <row r="5" spans="1:14" x14ac:dyDescent="0.3">
      <c r="A5" s="607">
        <v>280026</v>
      </c>
      <c r="B5" s="606" t="s">
        <v>1483</v>
      </c>
      <c r="C5" s="605">
        <v>2</v>
      </c>
      <c r="D5" s="606" t="s">
        <v>1429</v>
      </c>
      <c r="E5" s="606" t="s">
        <v>459</v>
      </c>
      <c r="F5" s="616"/>
      <c r="G5" s="259"/>
      <c r="H5" s="279"/>
      <c r="I5" s="279"/>
      <c r="J5" s="229"/>
      <c r="K5" s="628"/>
      <c r="L5" s="258"/>
    </row>
    <row r="6" spans="1:14" x14ac:dyDescent="0.3">
      <c r="A6" s="608">
        <v>282068</v>
      </c>
      <c r="B6" s="606" t="s">
        <v>1412</v>
      </c>
      <c r="C6" s="605">
        <v>2</v>
      </c>
      <c r="D6" s="606" t="s">
        <v>1429</v>
      </c>
      <c r="E6" s="606" t="s">
        <v>459</v>
      </c>
      <c r="F6" s="616"/>
    </row>
    <row r="7" spans="1:14" x14ac:dyDescent="0.3">
      <c r="A7" s="607">
        <v>256302</v>
      </c>
      <c r="B7" s="606" t="s">
        <v>733</v>
      </c>
      <c r="C7" s="605">
        <v>2</v>
      </c>
      <c r="D7" s="604" t="s">
        <v>734</v>
      </c>
      <c r="E7" s="606" t="s">
        <v>459</v>
      </c>
      <c r="F7" s="616"/>
    </row>
    <row r="8" spans="1:14" x14ac:dyDescent="0.3">
      <c r="A8" s="603">
        <v>645958</v>
      </c>
      <c r="B8" s="604" t="s">
        <v>1193</v>
      </c>
      <c r="C8" s="605">
        <v>6</v>
      </c>
      <c r="D8" s="604" t="s">
        <v>1194</v>
      </c>
      <c r="E8" s="606" t="s">
        <v>459</v>
      </c>
      <c r="F8" s="616"/>
    </row>
    <row r="9" spans="1:14" x14ac:dyDescent="0.3">
      <c r="A9" s="609">
        <v>261100</v>
      </c>
      <c r="B9" s="604" t="s">
        <v>3997</v>
      </c>
      <c r="C9" s="610">
        <v>2</v>
      </c>
      <c r="D9" s="604" t="s">
        <v>1628</v>
      </c>
      <c r="E9" s="606" t="s">
        <v>459</v>
      </c>
      <c r="F9" s="616"/>
    </row>
    <row r="10" spans="1:14" x14ac:dyDescent="0.3">
      <c r="A10" s="608">
        <v>270250</v>
      </c>
      <c r="B10" s="606" t="s">
        <v>2406</v>
      </c>
      <c r="C10" s="605">
        <v>2</v>
      </c>
      <c r="D10" s="606" t="s">
        <v>1628</v>
      </c>
      <c r="E10" s="606" t="s">
        <v>459</v>
      </c>
      <c r="F10" s="616"/>
    </row>
    <row r="11" spans="1:14" x14ac:dyDescent="0.3">
      <c r="A11" s="608">
        <v>245948</v>
      </c>
      <c r="B11" s="606" t="s">
        <v>1593</v>
      </c>
      <c r="C11" s="605">
        <v>2</v>
      </c>
      <c r="D11" s="606" t="s">
        <v>1798</v>
      </c>
      <c r="E11" s="606" t="s">
        <v>1518</v>
      </c>
      <c r="F11" s="616"/>
    </row>
    <row r="12" spans="1:14" x14ac:dyDescent="0.3">
      <c r="A12" s="608">
        <v>245983</v>
      </c>
      <c r="B12" s="606" t="s">
        <v>1796</v>
      </c>
      <c r="C12" s="605">
        <v>2</v>
      </c>
      <c r="D12" s="606" t="s">
        <v>1798</v>
      </c>
      <c r="E12" s="606" t="s">
        <v>1518</v>
      </c>
      <c r="F12" s="616"/>
    </row>
    <row r="13" spans="1:14" x14ac:dyDescent="0.3">
      <c r="A13" s="611" t="s">
        <v>549</v>
      </c>
      <c r="B13" s="606" t="s">
        <v>1797</v>
      </c>
      <c r="C13" s="605">
        <v>4</v>
      </c>
      <c r="D13" s="606" t="s">
        <v>1798</v>
      </c>
      <c r="E13" s="606" t="s">
        <v>1518</v>
      </c>
      <c r="F13" s="616"/>
    </row>
    <row r="14" spans="1:14" x14ac:dyDescent="0.3">
      <c r="A14" s="603">
        <v>589015</v>
      </c>
      <c r="B14" s="604" t="s">
        <v>384</v>
      </c>
      <c r="C14" s="605">
        <v>3</v>
      </c>
      <c r="D14" s="604" t="s">
        <v>499</v>
      </c>
      <c r="E14" s="606" t="s">
        <v>459</v>
      </c>
      <c r="F14" s="616"/>
    </row>
    <row r="15" spans="1:14" x14ac:dyDescent="0.3">
      <c r="A15" s="603">
        <v>589030</v>
      </c>
      <c r="B15" s="604" t="s">
        <v>383</v>
      </c>
      <c r="C15" s="605">
        <v>6</v>
      </c>
      <c r="D15" s="604" t="s">
        <v>499</v>
      </c>
      <c r="E15" s="606" t="s">
        <v>459</v>
      </c>
      <c r="F15" s="616"/>
    </row>
    <row r="16" spans="1:14" x14ac:dyDescent="0.3">
      <c r="A16" s="608">
        <v>214560</v>
      </c>
      <c r="B16" s="606" t="s">
        <v>1879</v>
      </c>
      <c r="C16" s="605">
        <v>4</v>
      </c>
      <c r="D16" s="606" t="s">
        <v>1111</v>
      </c>
      <c r="E16" s="606" t="s">
        <v>381</v>
      </c>
      <c r="F16" s="616"/>
    </row>
    <row r="17" spans="1:6" x14ac:dyDescent="0.3">
      <c r="A17" s="609" t="s">
        <v>438</v>
      </c>
      <c r="B17" s="612" t="s">
        <v>1925</v>
      </c>
      <c r="C17" s="605">
        <v>1</v>
      </c>
      <c r="D17" s="604" t="s">
        <v>1111</v>
      </c>
      <c r="E17" s="606" t="s">
        <v>459</v>
      </c>
      <c r="F17" s="616"/>
    </row>
    <row r="18" spans="1:6" x14ac:dyDescent="0.3">
      <c r="A18" s="608">
        <v>556140</v>
      </c>
      <c r="B18" s="606" t="s">
        <v>1794</v>
      </c>
      <c r="C18" s="605">
        <v>2</v>
      </c>
      <c r="D18" s="606" t="s">
        <v>2241</v>
      </c>
      <c r="E18" s="606" t="s">
        <v>1434</v>
      </c>
      <c r="F18" s="616"/>
    </row>
    <row r="19" spans="1:6" x14ac:dyDescent="0.3">
      <c r="A19" s="608">
        <v>256728</v>
      </c>
      <c r="B19" s="606" t="s">
        <v>1416</v>
      </c>
      <c r="C19" s="605">
        <v>13</v>
      </c>
      <c r="D19" s="606" t="s">
        <v>1429</v>
      </c>
      <c r="E19" s="606" t="s">
        <v>1518</v>
      </c>
      <c r="F19" s="616"/>
    </row>
    <row r="20" spans="1:6" x14ac:dyDescent="0.3">
      <c r="A20" s="608">
        <v>256718</v>
      </c>
      <c r="B20" s="606" t="s">
        <v>1415</v>
      </c>
      <c r="C20" s="605">
        <v>9</v>
      </c>
      <c r="D20" s="606" t="s">
        <v>2365</v>
      </c>
      <c r="E20" s="606" t="s">
        <v>459</v>
      </c>
      <c r="F20" s="616"/>
    </row>
    <row r="21" spans="1:6" x14ac:dyDescent="0.3">
      <c r="A21" s="608">
        <v>256728</v>
      </c>
      <c r="B21" s="606" t="s">
        <v>1416</v>
      </c>
      <c r="C21" s="605">
        <v>4</v>
      </c>
      <c r="D21" s="606" t="s">
        <v>2365</v>
      </c>
      <c r="E21" s="606" t="s">
        <v>459</v>
      </c>
      <c r="F21" s="616"/>
    </row>
    <row r="22" spans="1:6" x14ac:dyDescent="0.3">
      <c r="A22" s="609">
        <v>256618</v>
      </c>
      <c r="B22" s="604" t="s">
        <v>1424</v>
      </c>
      <c r="C22" s="610">
        <v>2</v>
      </c>
      <c r="D22" s="606" t="s">
        <v>1569</v>
      </c>
      <c r="E22" s="606" t="s">
        <v>1518</v>
      </c>
      <c r="F22" s="616"/>
    </row>
    <row r="23" spans="1:6" x14ac:dyDescent="0.3">
      <c r="A23" s="609">
        <v>256632</v>
      </c>
      <c r="B23" s="604" t="s">
        <v>1866</v>
      </c>
      <c r="C23" s="610">
        <v>8</v>
      </c>
      <c r="D23" s="606" t="s">
        <v>1569</v>
      </c>
      <c r="E23" s="606" t="s">
        <v>1518</v>
      </c>
      <c r="F23" s="616"/>
    </row>
    <row r="24" spans="1:6" x14ac:dyDescent="0.3">
      <c r="A24" s="608">
        <v>190830</v>
      </c>
      <c r="B24" s="606" t="s">
        <v>2178</v>
      </c>
      <c r="C24" s="605">
        <v>2</v>
      </c>
      <c r="D24" s="606" t="s">
        <v>1628</v>
      </c>
      <c r="E24" s="606" t="s">
        <v>459</v>
      </c>
      <c r="F24" s="616"/>
    </row>
    <row r="25" spans="1:6" x14ac:dyDescent="0.3">
      <c r="A25" s="608">
        <v>214561</v>
      </c>
      <c r="B25" s="606" t="s">
        <v>2217</v>
      </c>
      <c r="C25" s="605">
        <v>4</v>
      </c>
      <c r="D25" s="606" t="s">
        <v>2218</v>
      </c>
      <c r="E25" s="606" t="s">
        <v>381</v>
      </c>
      <c r="F25" s="616"/>
    </row>
    <row r="26" spans="1:6" x14ac:dyDescent="0.3">
      <c r="A26" s="608">
        <v>261100</v>
      </c>
      <c r="B26" s="606" t="s">
        <v>2213</v>
      </c>
      <c r="C26" s="605">
        <v>4</v>
      </c>
      <c r="D26" s="606" t="s">
        <v>1628</v>
      </c>
      <c r="E26" s="606" t="s">
        <v>381</v>
      </c>
      <c r="F26" s="616"/>
    </row>
    <row r="27" spans="1:6" x14ac:dyDescent="0.3">
      <c r="A27" s="608">
        <v>245967</v>
      </c>
      <c r="B27" s="606" t="s">
        <v>1526</v>
      </c>
      <c r="C27" s="605">
        <v>4</v>
      </c>
      <c r="D27" s="606" t="s">
        <v>2301</v>
      </c>
      <c r="E27" s="606" t="s">
        <v>459</v>
      </c>
      <c r="F27" s="616"/>
    </row>
    <row r="28" spans="1:6" x14ac:dyDescent="0.3">
      <c r="A28" s="608">
        <v>256427</v>
      </c>
      <c r="B28" s="606" t="s">
        <v>1468</v>
      </c>
      <c r="C28" s="605">
        <v>4</v>
      </c>
      <c r="D28" s="606" t="s">
        <v>2320</v>
      </c>
      <c r="E28" s="606" t="s">
        <v>1518</v>
      </c>
      <c r="F28" s="616"/>
    </row>
    <row r="29" spans="1:6" x14ac:dyDescent="0.3">
      <c r="A29" s="608">
        <v>256712</v>
      </c>
      <c r="B29" s="606" t="s">
        <v>2089</v>
      </c>
      <c r="C29" s="605">
        <v>1</v>
      </c>
      <c r="D29" s="613" t="s">
        <v>1569</v>
      </c>
      <c r="E29" s="606" t="s">
        <v>1518</v>
      </c>
      <c r="F29" s="616"/>
    </row>
    <row r="30" spans="1:6" x14ac:dyDescent="0.3">
      <c r="A30" s="608">
        <v>256728</v>
      </c>
      <c r="B30" s="606" t="s">
        <v>1416</v>
      </c>
      <c r="C30" s="605">
        <v>2</v>
      </c>
      <c r="D30" s="606" t="s">
        <v>2352</v>
      </c>
      <c r="E30" s="606" t="s">
        <v>459</v>
      </c>
      <c r="F30" s="616"/>
    </row>
    <row r="31" spans="1:6" x14ac:dyDescent="0.3">
      <c r="A31" s="608">
        <v>256728</v>
      </c>
      <c r="B31" s="606" t="s">
        <v>1416</v>
      </c>
      <c r="C31" s="605">
        <v>4</v>
      </c>
      <c r="D31" s="606" t="s">
        <v>2353</v>
      </c>
      <c r="E31" s="606" t="s">
        <v>1434</v>
      </c>
      <c r="F31" s="616"/>
    </row>
    <row r="32" spans="1:6" x14ac:dyDescent="0.3">
      <c r="A32" s="608">
        <v>356334</v>
      </c>
      <c r="B32" s="606" t="s">
        <v>2180</v>
      </c>
      <c r="C32" s="605">
        <v>3</v>
      </c>
      <c r="D32" s="606" t="s">
        <v>1880</v>
      </c>
      <c r="E32" s="606" t="s">
        <v>459</v>
      </c>
      <c r="F32" s="616"/>
    </row>
    <row r="33" spans="1:6" x14ac:dyDescent="0.3">
      <c r="A33" s="608">
        <v>356334</v>
      </c>
      <c r="B33" s="606" t="s">
        <v>2180</v>
      </c>
      <c r="C33" s="605">
        <v>3</v>
      </c>
      <c r="D33" s="606" t="s">
        <v>1880</v>
      </c>
      <c r="E33" s="606" t="s">
        <v>459</v>
      </c>
      <c r="F33" s="616"/>
    </row>
    <row r="34" spans="1:6" x14ac:dyDescent="0.3">
      <c r="A34" s="608">
        <v>356334</v>
      </c>
      <c r="B34" s="606" t="s">
        <v>2180</v>
      </c>
      <c r="C34" s="605">
        <v>2</v>
      </c>
      <c r="D34" s="606" t="s">
        <v>1880</v>
      </c>
      <c r="E34" s="606" t="s">
        <v>459</v>
      </c>
      <c r="F34" s="616"/>
    </row>
    <row r="35" spans="1:6" x14ac:dyDescent="0.3">
      <c r="A35" s="609">
        <v>656749</v>
      </c>
      <c r="B35" s="604" t="s">
        <v>2389</v>
      </c>
      <c r="C35" s="610">
        <v>2</v>
      </c>
      <c r="D35" s="604" t="s">
        <v>2390</v>
      </c>
      <c r="E35" s="614" t="s">
        <v>1518</v>
      </c>
      <c r="F35" s="616"/>
    </row>
    <row r="36" spans="1:6" x14ac:dyDescent="0.2">
      <c r="A36" s="608">
        <v>215351</v>
      </c>
      <c r="B36" s="606" t="s">
        <v>2391</v>
      </c>
      <c r="C36" s="605">
        <v>4</v>
      </c>
      <c r="D36" s="604" t="s">
        <v>2392</v>
      </c>
      <c r="E36" s="606" t="s">
        <v>381</v>
      </c>
      <c r="F36" s="616"/>
    </row>
    <row r="37" spans="1:6" x14ac:dyDescent="0.3">
      <c r="A37" s="608">
        <v>248455</v>
      </c>
      <c r="B37" s="606" t="s">
        <v>2393</v>
      </c>
      <c r="C37" s="605">
        <v>4</v>
      </c>
      <c r="D37" s="604" t="s">
        <v>734</v>
      </c>
      <c r="E37" s="606" t="s">
        <v>459</v>
      </c>
      <c r="F37" s="616"/>
    </row>
    <row r="38" spans="1:6" x14ac:dyDescent="0.3">
      <c r="A38" s="608">
        <v>248455</v>
      </c>
      <c r="B38" s="606" t="s">
        <v>2393</v>
      </c>
      <c r="C38" s="605">
        <v>4</v>
      </c>
      <c r="D38" s="604" t="s">
        <v>734</v>
      </c>
      <c r="E38" s="606" t="s">
        <v>459</v>
      </c>
      <c r="F38" s="616"/>
    </row>
    <row r="39" spans="1:6" x14ac:dyDescent="0.3">
      <c r="A39" s="608">
        <v>212940</v>
      </c>
      <c r="B39" s="606" t="s">
        <v>2622</v>
      </c>
      <c r="C39" s="605">
        <v>4</v>
      </c>
      <c r="D39" s="606" t="s">
        <v>1194</v>
      </c>
      <c r="E39" s="606" t="s">
        <v>459</v>
      </c>
    </row>
    <row r="40" spans="1:6" x14ac:dyDescent="0.3">
      <c r="A40" s="608">
        <v>552050</v>
      </c>
      <c r="B40" s="606" t="s">
        <v>2322</v>
      </c>
      <c r="C40" s="605">
        <v>27</v>
      </c>
      <c r="D40" s="606" t="s">
        <v>1194</v>
      </c>
      <c r="E40" s="606" t="s">
        <v>459</v>
      </c>
    </row>
    <row r="41" spans="1:6" x14ac:dyDescent="0.3">
      <c r="A41" s="608">
        <v>645958</v>
      </c>
      <c r="B41" s="606" t="s">
        <v>1193</v>
      </c>
      <c r="C41" s="605">
        <v>3</v>
      </c>
      <c r="D41" s="606" t="s">
        <v>1194</v>
      </c>
      <c r="E41" s="606" t="s">
        <v>459</v>
      </c>
    </row>
    <row r="42" spans="1:6" x14ac:dyDescent="0.3">
      <c r="A42" s="608">
        <v>656767</v>
      </c>
      <c r="B42" s="606" t="s">
        <v>1581</v>
      </c>
      <c r="C42" s="605">
        <v>2</v>
      </c>
      <c r="D42" s="606" t="s">
        <v>1194</v>
      </c>
      <c r="E42" s="606" t="s">
        <v>459</v>
      </c>
    </row>
    <row r="43" spans="1:6" x14ac:dyDescent="0.3">
      <c r="A43" s="608">
        <v>245982</v>
      </c>
      <c r="B43" s="606" t="s">
        <v>2407</v>
      </c>
      <c r="C43" s="605">
        <v>2</v>
      </c>
      <c r="D43" s="606" t="s">
        <v>2623</v>
      </c>
      <c r="E43" s="606" t="s">
        <v>1434</v>
      </c>
    </row>
    <row r="44" spans="1:6" x14ac:dyDescent="0.3">
      <c r="A44" s="608">
        <v>245928</v>
      </c>
      <c r="B44" s="606" t="s">
        <v>2628</v>
      </c>
      <c r="C44" s="605">
        <v>2</v>
      </c>
      <c r="D44" s="606" t="s">
        <v>2644</v>
      </c>
      <c r="E44" s="606" t="s">
        <v>1434</v>
      </c>
    </row>
    <row r="45" spans="1:6" x14ac:dyDescent="0.3">
      <c r="A45" s="608">
        <v>282068</v>
      </c>
      <c r="B45" s="606" t="s">
        <v>1412</v>
      </c>
      <c r="C45" s="605">
        <v>1</v>
      </c>
      <c r="D45" s="606" t="s">
        <v>2647</v>
      </c>
      <c r="E45" s="606" t="s">
        <v>459</v>
      </c>
    </row>
    <row r="46" spans="1:6" x14ac:dyDescent="0.2">
      <c r="A46" s="608">
        <v>256433</v>
      </c>
      <c r="B46" s="606" t="s">
        <v>1795</v>
      </c>
      <c r="C46" s="605">
        <v>2</v>
      </c>
      <c r="D46" s="606" t="s">
        <v>669</v>
      </c>
      <c r="E46" s="606" t="s">
        <v>459</v>
      </c>
    </row>
    <row r="47" spans="1:6" x14ac:dyDescent="0.3">
      <c r="A47" s="608">
        <v>656868</v>
      </c>
      <c r="B47" s="606" t="s">
        <v>2843</v>
      </c>
      <c r="C47" s="605">
        <v>1</v>
      </c>
      <c r="D47" s="606" t="s">
        <v>2257</v>
      </c>
      <c r="E47" s="606" t="s">
        <v>1518</v>
      </c>
    </row>
    <row r="48" spans="1:6" x14ac:dyDescent="0.3">
      <c r="A48" s="608">
        <v>248461</v>
      </c>
      <c r="B48" s="606" t="s">
        <v>2394</v>
      </c>
      <c r="C48" s="605">
        <v>1</v>
      </c>
      <c r="D48" s="606" t="s">
        <v>2847</v>
      </c>
      <c r="E48" s="606" t="s">
        <v>459</v>
      </c>
    </row>
    <row r="49" spans="1:5" x14ac:dyDescent="0.3">
      <c r="A49" s="608">
        <v>256618</v>
      </c>
      <c r="B49" s="606" t="s">
        <v>1424</v>
      </c>
      <c r="C49" s="605">
        <v>4</v>
      </c>
      <c r="D49" s="606" t="s">
        <v>2397</v>
      </c>
      <c r="E49" s="606" t="s">
        <v>1518</v>
      </c>
    </row>
    <row r="50" spans="1:5" x14ac:dyDescent="0.3">
      <c r="A50" s="611">
        <v>256618</v>
      </c>
      <c r="B50" s="606" t="s">
        <v>1424</v>
      </c>
      <c r="C50" s="605">
        <v>2</v>
      </c>
      <c r="D50" s="606" t="s">
        <v>2921</v>
      </c>
      <c r="E50" s="606" t="s">
        <v>1518</v>
      </c>
    </row>
    <row r="51" spans="1:5" x14ac:dyDescent="0.3">
      <c r="A51" s="611">
        <v>256712</v>
      </c>
      <c r="B51" s="606" t="s">
        <v>2089</v>
      </c>
      <c r="C51" s="605">
        <v>4</v>
      </c>
      <c r="D51" s="606" t="s">
        <v>2921</v>
      </c>
      <c r="E51" s="606" t="s">
        <v>1518</v>
      </c>
    </row>
    <row r="52" spans="1:5" x14ac:dyDescent="0.3">
      <c r="A52" s="611">
        <v>256728</v>
      </c>
      <c r="B52" s="606" t="s">
        <v>1416</v>
      </c>
      <c r="C52" s="605">
        <v>23</v>
      </c>
      <c r="D52" s="606" t="s">
        <v>2921</v>
      </c>
      <c r="E52" s="606" t="s">
        <v>1518</v>
      </c>
    </row>
    <row r="53" spans="1:5" x14ac:dyDescent="0.3">
      <c r="A53" s="611">
        <v>256805</v>
      </c>
      <c r="B53" s="606" t="s">
        <v>2852</v>
      </c>
      <c r="C53" s="605">
        <v>2</v>
      </c>
      <c r="D53" s="606" t="s">
        <v>2921</v>
      </c>
      <c r="E53" s="606" t="s">
        <v>1518</v>
      </c>
    </row>
    <row r="54" spans="1:5" x14ac:dyDescent="0.3">
      <c r="A54" s="608">
        <v>656767</v>
      </c>
      <c r="B54" s="606" t="s">
        <v>1581</v>
      </c>
      <c r="C54" s="605">
        <v>2</v>
      </c>
      <c r="D54" s="606" t="s">
        <v>2925</v>
      </c>
      <c r="E54" s="606" t="s">
        <v>459</v>
      </c>
    </row>
    <row r="55" spans="1:5" x14ac:dyDescent="0.3">
      <c r="A55" s="608">
        <v>315697</v>
      </c>
      <c r="B55" s="606" t="s">
        <v>2932</v>
      </c>
      <c r="C55" s="605">
        <v>2</v>
      </c>
      <c r="D55" s="606" t="s">
        <v>2933</v>
      </c>
      <c r="E55" s="606" t="s">
        <v>459</v>
      </c>
    </row>
    <row r="56" spans="1:5" x14ac:dyDescent="0.2">
      <c r="A56" s="608">
        <v>256733</v>
      </c>
      <c r="B56" s="606" t="s">
        <v>550</v>
      </c>
      <c r="C56" s="605">
        <v>2</v>
      </c>
      <c r="D56" s="606" t="s">
        <v>2905</v>
      </c>
      <c r="E56" s="606" t="s">
        <v>1434</v>
      </c>
    </row>
    <row r="57" spans="1:5" x14ac:dyDescent="0.3">
      <c r="A57" s="609">
        <v>656868</v>
      </c>
      <c r="B57" s="604" t="s">
        <v>2843</v>
      </c>
      <c r="C57" s="610">
        <v>1</v>
      </c>
      <c r="D57" s="614" t="s">
        <v>2257</v>
      </c>
      <c r="E57" s="606" t="s">
        <v>1434</v>
      </c>
    </row>
    <row r="58" spans="1:5" x14ac:dyDescent="0.3">
      <c r="A58" s="609">
        <v>256794</v>
      </c>
      <c r="B58" s="604" t="s">
        <v>2957</v>
      </c>
      <c r="C58" s="610">
        <v>2</v>
      </c>
      <c r="D58" s="614" t="s">
        <v>3250</v>
      </c>
      <c r="E58" s="606" t="s">
        <v>1434</v>
      </c>
    </row>
    <row r="59" spans="1:5" x14ac:dyDescent="0.3">
      <c r="A59" s="609">
        <v>256403</v>
      </c>
      <c r="B59" s="604" t="s">
        <v>382</v>
      </c>
      <c r="C59" s="610">
        <v>2</v>
      </c>
      <c r="D59" s="614" t="s">
        <v>3251</v>
      </c>
      <c r="E59" s="606" t="s">
        <v>1434</v>
      </c>
    </row>
    <row r="60" spans="1:5" x14ac:dyDescent="0.3">
      <c r="A60" s="609">
        <v>656878</v>
      </c>
      <c r="B60" s="604" t="s">
        <v>518</v>
      </c>
      <c r="C60" s="610">
        <v>1</v>
      </c>
      <c r="D60" s="614" t="s">
        <v>3252</v>
      </c>
      <c r="E60" s="606" t="s">
        <v>1434</v>
      </c>
    </row>
    <row r="61" spans="1:5" x14ac:dyDescent="0.3">
      <c r="A61" s="608">
        <v>612104</v>
      </c>
      <c r="B61" s="606" t="s">
        <v>3253</v>
      </c>
      <c r="C61" s="605">
        <v>4</v>
      </c>
      <c r="D61" s="614" t="s">
        <v>2853</v>
      </c>
      <c r="E61" s="606" t="s">
        <v>381</v>
      </c>
    </row>
    <row r="62" spans="1:5" x14ac:dyDescent="0.3">
      <c r="A62" s="608">
        <v>256803</v>
      </c>
      <c r="B62" s="606" t="s">
        <v>1425</v>
      </c>
      <c r="C62" s="605">
        <v>2</v>
      </c>
      <c r="D62" s="614" t="s">
        <v>1085</v>
      </c>
      <c r="E62" s="606" t="s">
        <v>459</v>
      </c>
    </row>
    <row r="63" spans="1:5" x14ac:dyDescent="0.3">
      <c r="A63" s="608">
        <v>256436</v>
      </c>
      <c r="B63" s="606" t="s">
        <v>3258</v>
      </c>
      <c r="C63" s="605">
        <v>2</v>
      </c>
      <c r="D63" s="604" t="s">
        <v>3259</v>
      </c>
      <c r="E63" s="606" t="s">
        <v>459</v>
      </c>
    </row>
    <row r="64" spans="1:5" x14ac:dyDescent="0.3">
      <c r="A64" s="608">
        <v>589031</v>
      </c>
      <c r="B64" s="606" t="s">
        <v>3262</v>
      </c>
      <c r="C64" s="605">
        <v>1</v>
      </c>
      <c r="D64" s="604" t="s">
        <v>1628</v>
      </c>
      <c r="E64" s="606" t="s">
        <v>459</v>
      </c>
    </row>
    <row r="65" spans="1:5" x14ac:dyDescent="0.3">
      <c r="A65" s="611" t="s">
        <v>409</v>
      </c>
      <c r="B65" s="606" t="s">
        <v>1572</v>
      </c>
      <c r="C65" s="605">
        <v>1</v>
      </c>
      <c r="D65" s="604" t="s">
        <v>1628</v>
      </c>
      <c r="E65" s="606" t="s">
        <v>459</v>
      </c>
    </row>
    <row r="66" spans="1:5" x14ac:dyDescent="0.3">
      <c r="A66" s="608">
        <v>212942</v>
      </c>
      <c r="B66" s="606" t="s">
        <v>3383</v>
      </c>
      <c r="C66" s="605">
        <v>4</v>
      </c>
      <c r="D66" s="604" t="s">
        <v>3384</v>
      </c>
      <c r="E66" s="606" t="s">
        <v>1518</v>
      </c>
    </row>
    <row r="67" spans="1:5" x14ac:dyDescent="0.3">
      <c r="A67" s="611" t="s">
        <v>2638</v>
      </c>
      <c r="B67" s="606" t="s">
        <v>3356</v>
      </c>
      <c r="C67" s="605">
        <v>2</v>
      </c>
      <c r="D67" s="604" t="s">
        <v>3255</v>
      </c>
      <c r="E67" s="606" t="s">
        <v>1518</v>
      </c>
    </row>
    <row r="68" spans="1:5" x14ac:dyDescent="0.3">
      <c r="A68" s="611">
        <v>830720</v>
      </c>
      <c r="B68" s="606" t="s">
        <v>2829</v>
      </c>
      <c r="C68" s="605">
        <v>2</v>
      </c>
      <c r="D68" s="604" t="s">
        <v>3554</v>
      </c>
      <c r="E68" s="606" t="s">
        <v>459</v>
      </c>
    </row>
    <row r="69" spans="1:5" ht="13.5" customHeight="1" x14ac:dyDescent="0.3">
      <c r="A69" s="608">
        <v>245967</v>
      </c>
      <c r="B69" s="606" t="s">
        <v>1526</v>
      </c>
      <c r="C69" s="605">
        <v>24</v>
      </c>
      <c r="D69" s="604" t="s">
        <v>2868</v>
      </c>
      <c r="E69" s="606" t="s">
        <v>459</v>
      </c>
    </row>
    <row r="70" spans="1:5" x14ac:dyDescent="0.3">
      <c r="A70" s="611" t="s">
        <v>3556</v>
      </c>
      <c r="B70" s="606" t="s">
        <v>3557</v>
      </c>
      <c r="C70" s="605">
        <v>4</v>
      </c>
      <c r="D70" s="604" t="s">
        <v>2868</v>
      </c>
      <c r="E70" s="606" t="s">
        <v>459</v>
      </c>
    </row>
    <row r="71" spans="1:5" x14ac:dyDescent="0.3">
      <c r="A71" s="611">
        <v>245967</v>
      </c>
      <c r="B71" s="606" t="s">
        <v>1526</v>
      </c>
      <c r="C71" s="605">
        <v>4</v>
      </c>
      <c r="D71" s="606" t="s">
        <v>2868</v>
      </c>
      <c r="E71" s="606" t="s">
        <v>459</v>
      </c>
    </row>
    <row r="72" spans="1:5" x14ac:dyDescent="0.2">
      <c r="A72" s="608">
        <v>645940</v>
      </c>
      <c r="B72" s="606" t="s">
        <v>3555</v>
      </c>
      <c r="C72" s="605">
        <v>4</v>
      </c>
      <c r="D72" s="604" t="s">
        <v>3558</v>
      </c>
      <c r="E72" s="606" t="s">
        <v>2216</v>
      </c>
    </row>
    <row r="73" spans="1:5" x14ac:dyDescent="0.3">
      <c r="A73" s="611">
        <v>256428</v>
      </c>
      <c r="B73" s="606" t="s">
        <v>3566</v>
      </c>
      <c r="C73" s="605">
        <v>8</v>
      </c>
      <c r="D73" s="606" t="s">
        <v>3573</v>
      </c>
      <c r="E73" s="606" t="s">
        <v>1518</v>
      </c>
    </row>
    <row r="74" spans="1:5" x14ac:dyDescent="0.3">
      <c r="A74" s="608">
        <v>645978</v>
      </c>
      <c r="B74" s="606" t="s">
        <v>3700</v>
      </c>
      <c r="C74" s="605">
        <v>2</v>
      </c>
      <c r="D74" s="606" t="s">
        <v>3701</v>
      </c>
      <c r="E74" s="606" t="s">
        <v>459</v>
      </c>
    </row>
    <row r="75" spans="1:5" x14ac:dyDescent="0.2">
      <c r="A75" s="608">
        <v>214991</v>
      </c>
      <c r="B75" s="606" t="s">
        <v>3722</v>
      </c>
      <c r="C75" s="605">
        <v>4</v>
      </c>
      <c r="D75" s="606" t="s">
        <v>3723</v>
      </c>
      <c r="E75" s="606" t="s">
        <v>459</v>
      </c>
    </row>
    <row r="76" spans="1:5" x14ac:dyDescent="0.2">
      <c r="A76" s="608">
        <v>214925</v>
      </c>
      <c r="B76" s="606" t="s">
        <v>3884</v>
      </c>
      <c r="C76" s="605">
        <v>4</v>
      </c>
      <c r="D76" s="606" t="s">
        <v>3885</v>
      </c>
      <c r="E76" s="606" t="s">
        <v>381</v>
      </c>
    </row>
    <row r="77" spans="1:5" x14ac:dyDescent="0.2">
      <c r="A77" s="608">
        <v>643412</v>
      </c>
      <c r="B77" s="606" t="s">
        <v>3886</v>
      </c>
      <c r="C77" s="605">
        <v>6</v>
      </c>
      <c r="D77" s="606" t="s">
        <v>3887</v>
      </c>
      <c r="E77" s="606" t="s">
        <v>1518</v>
      </c>
    </row>
    <row r="78" spans="1:5" x14ac:dyDescent="0.3">
      <c r="A78" s="608">
        <v>241502</v>
      </c>
      <c r="B78" s="606" t="s">
        <v>3993</v>
      </c>
      <c r="C78" s="605">
        <v>2</v>
      </c>
      <c r="D78" s="606" t="s">
        <v>3995</v>
      </c>
      <c r="E78" s="606" t="s">
        <v>1518</v>
      </c>
    </row>
    <row r="79" spans="1:5" x14ac:dyDescent="0.3">
      <c r="A79" s="608">
        <v>645990</v>
      </c>
      <c r="B79" s="606" t="s">
        <v>3994</v>
      </c>
      <c r="C79" s="605">
        <v>2</v>
      </c>
      <c r="D79" s="606" t="s">
        <v>3996</v>
      </c>
      <c r="E79" s="606" t="s">
        <v>1518</v>
      </c>
    </row>
    <row r="80" spans="1:5" x14ac:dyDescent="0.3">
      <c r="A80" s="611" t="s">
        <v>356</v>
      </c>
      <c r="B80" s="606" t="s">
        <v>4108</v>
      </c>
      <c r="C80" s="605">
        <v>1</v>
      </c>
      <c r="D80" s="606" t="s">
        <v>4109</v>
      </c>
      <c r="E80" s="606" t="s">
        <v>2216</v>
      </c>
    </row>
    <row r="81" spans="1:5" x14ac:dyDescent="0.3">
      <c r="A81" s="608">
        <v>212956</v>
      </c>
      <c r="B81" s="606" t="s">
        <v>4342</v>
      </c>
      <c r="C81" s="605">
        <v>4</v>
      </c>
      <c r="D81" s="606" t="s">
        <v>4343</v>
      </c>
      <c r="E81" s="606" t="s">
        <v>381</v>
      </c>
    </row>
    <row r="82" spans="1:5" x14ac:dyDescent="0.2">
      <c r="A82" s="608">
        <v>656767</v>
      </c>
      <c r="B82" s="606" t="s">
        <v>1581</v>
      </c>
      <c r="C82" s="605">
        <v>2</v>
      </c>
      <c r="D82" s="606" t="s">
        <v>4344</v>
      </c>
      <c r="E82" s="606" t="s">
        <v>459</v>
      </c>
    </row>
    <row r="83" spans="1:5" x14ac:dyDescent="0.3">
      <c r="A83" s="608">
        <v>245911</v>
      </c>
      <c r="B83" s="606" t="s">
        <v>4345</v>
      </c>
      <c r="C83" s="605">
        <v>4</v>
      </c>
      <c r="D83" s="606" t="s">
        <v>4346</v>
      </c>
      <c r="E83" s="606" t="s">
        <v>459</v>
      </c>
    </row>
    <row r="84" spans="1:5" x14ac:dyDescent="0.3">
      <c r="A84" s="608">
        <v>212915</v>
      </c>
      <c r="B84" s="606" t="s">
        <v>4347</v>
      </c>
      <c r="C84" s="605">
        <v>4</v>
      </c>
      <c r="D84" s="606" t="s">
        <v>4348</v>
      </c>
      <c r="E84" s="606" t="s">
        <v>459</v>
      </c>
    </row>
    <row r="85" spans="1:5" x14ac:dyDescent="0.3">
      <c r="A85" s="608">
        <v>256428</v>
      </c>
      <c r="B85" s="606" t="s">
        <v>3566</v>
      </c>
      <c r="C85" s="605">
        <v>2</v>
      </c>
      <c r="D85" s="606" t="s">
        <v>2645</v>
      </c>
      <c r="E85" s="606" t="s">
        <v>459</v>
      </c>
    </row>
    <row r="86" spans="1:5" x14ac:dyDescent="0.2">
      <c r="A86" s="608">
        <v>256433</v>
      </c>
      <c r="B86" s="606" t="s">
        <v>1795</v>
      </c>
      <c r="C86" s="605">
        <v>2</v>
      </c>
      <c r="D86" s="606" t="s">
        <v>4350</v>
      </c>
      <c r="E86" s="606" t="s">
        <v>459</v>
      </c>
    </row>
    <row r="87" spans="1:5" x14ac:dyDescent="0.3">
      <c r="A87" s="608">
        <v>645958</v>
      </c>
      <c r="B87" s="606" t="s">
        <v>1193</v>
      </c>
      <c r="C87" s="605">
        <v>4</v>
      </c>
      <c r="D87" s="606" t="s">
        <v>4355</v>
      </c>
      <c r="E87" s="606" t="s">
        <v>1518</v>
      </c>
    </row>
    <row r="88" spans="1:5" x14ac:dyDescent="0.3">
      <c r="A88" s="608">
        <v>256830</v>
      </c>
      <c r="B88" s="606" t="s">
        <v>4360</v>
      </c>
      <c r="C88" s="605">
        <v>2</v>
      </c>
      <c r="D88" s="606" t="s">
        <v>4361</v>
      </c>
      <c r="E88" s="606" t="s">
        <v>1518</v>
      </c>
    </row>
    <row r="89" spans="1:5" x14ac:dyDescent="0.3">
      <c r="A89" s="608">
        <v>245949</v>
      </c>
      <c r="B89" s="606" t="s">
        <v>2377</v>
      </c>
      <c r="C89" s="605">
        <v>2</v>
      </c>
      <c r="D89" s="606" t="s">
        <v>4364</v>
      </c>
      <c r="E89" s="606" t="s">
        <v>459</v>
      </c>
    </row>
    <row r="90" spans="1:5" x14ac:dyDescent="0.3">
      <c r="A90" s="608">
        <v>212940</v>
      </c>
      <c r="B90" s="606" t="s">
        <v>2622</v>
      </c>
      <c r="C90" s="605">
        <v>4</v>
      </c>
      <c r="D90" s="606" t="s">
        <v>3995</v>
      </c>
      <c r="E90" s="606" t="s">
        <v>1518</v>
      </c>
    </row>
    <row r="91" spans="1:5" x14ac:dyDescent="0.2">
      <c r="A91" s="608">
        <v>656654</v>
      </c>
      <c r="B91" s="606" t="s">
        <v>3254</v>
      </c>
      <c r="C91" s="605">
        <v>4</v>
      </c>
      <c r="D91" s="606" t="s">
        <v>4366</v>
      </c>
      <c r="E91" s="606" t="s">
        <v>1518</v>
      </c>
    </row>
    <row r="92" spans="1:5" x14ac:dyDescent="0.3">
      <c r="A92" s="608">
        <v>643421</v>
      </c>
      <c r="B92" s="606" t="s">
        <v>4369</v>
      </c>
      <c r="C92" s="605">
        <v>52</v>
      </c>
      <c r="D92" s="606" t="s">
        <v>2868</v>
      </c>
      <c r="E92" s="606" t="s">
        <v>459</v>
      </c>
    </row>
    <row r="93" spans="1:5" x14ac:dyDescent="0.3">
      <c r="A93" s="611" t="s">
        <v>2350</v>
      </c>
      <c r="B93" s="606" t="s">
        <v>4372</v>
      </c>
      <c r="C93" s="605">
        <v>4</v>
      </c>
      <c r="D93" s="606" t="s">
        <v>4373</v>
      </c>
      <c r="E93" s="606" t="s">
        <v>1518</v>
      </c>
    </row>
    <row r="94" spans="1:5" x14ac:dyDescent="0.3">
      <c r="A94" s="608">
        <v>214505</v>
      </c>
      <c r="B94" s="606" t="s">
        <v>4468</v>
      </c>
      <c r="C94" s="605">
        <v>2</v>
      </c>
      <c r="D94" s="606" t="s">
        <v>4469</v>
      </c>
      <c r="E94" s="606" t="s">
        <v>381</v>
      </c>
    </row>
    <row r="95" spans="1:5" x14ac:dyDescent="0.3">
      <c r="A95" s="608">
        <v>643668</v>
      </c>
      <c r="B95" s="606" t="s">
        <v>4470</v>
      </c>
      <c r="C95" s="605">
        <v>1</v>
      </c>
      <c r="D95" s="606" t="s">
        <v>4471</v>
      </c>
      <c r="E95" s="606" t="s">
        <v>381</v>
      </c>
    </row>
    <row r="96" spans="1:5" x14ac:dyDescent="0.3">
      <c r="A96" s="608">
        <v>245932</v>
      </c>
      <c r="B96" s="606" t="s">
        <v>4494</v>
      </c>
      <c r="C96" s="605">
        <v>4</v>
      </c>
      <c r="D96" s="606" t="s">
        <v>4495</v>
      </c>
      <c r="E96" s="606" t="s">
        <v>459</v>
      </c>
    </row>
    <row r="97" spans="1:5" x14ac:dyDescent="0.3">
      <c r="A97" s="608">
        <v>519773</v>
      </c>
      <c r="B97" s="606" t="s">
        <v>4496</v>
      </c>
      <c r="C97" s="605">
        <v>2</v>
      </c>
      <c r="D97" s="606" t="s">
        <v>4497</v>
      </c>
      <c r="E97" s="606" t="s">
        <v>459</v>
      </c>
    </row>
    <row r="98" spans="1:5" x14ac:dyDescent="0.3">
      <c r="A98" s="611" t="s">
        <v>2417</v>
      </c>
      <c r="B98" s="606" t="s">
        <v>3357</v>
      </c>
      <c r="C98" s="605">
        <v>2</v>
      </c>
      <c r="D98" s="606" t="s">
        <v>4505</v>
      </c>
      <c r="E98" s="606" t="s">
        <v>1518</v>
      </c>
    </row>
    <row r="99" spans="1:5" x14ac:dyDescent="0.2">
      <c r="A99" s="608">
        <v>276120</v>
      </c>
      <c r="B99" s="606" t="s">
        <v>4504</v>
      </c>
      <c r="C99" s="605">
        <v>2</v>
      </c>
      <c r="D99" s="606" t="s">
        <v>4506</v>
      </c>
      <c r="E99" s="606" t="s">
        <v>381</v>
      </c>
    </row>
    <row r="100" spans="1:5" x14ac:dyDescent="0.2">
      <c r="A100" s="608">
        <v>214991</v>
      </c>
      <c r="B100" s="606" t="s">
        <v>3722</v>
      </c>
      <c r="C100" s="605">
        <v>4</v>
      </c>
      <c r="D100" s="606" t="s">
        <v>4509</v>
      </c>
      <c r="E100" s="606" t="s">
        <v>2216</v>
      </c>
    </row>
    <row r="101" spans="1:5" x14ac:dyDescent="0.3">
      <c r="A101" s="608">
        <v>648424</v>
      </c>
      <c r="B101" s="606" t="s">
        <v>4514</v>
      </c>
      <c r="C101" s="605">
        <v>2</v>
      </c>
      <c r="D101" s="606" t="s">
        <v>4515</v>
      </c>
      <c r="E101" s="606" t="s">
        <v>1518</v>
      </c>
    </row>
    <row r="102" spans="1:5" x14ac:dyDescent="0.3">
      <c r="A102" s="608">
        <v>212959</v>
      </c>
      <c r="B102" s="606" t="s">
        <v>4375</v>
      </c>
      <c r="C102" s="605">
        <v>4</v>
      </c>
      <c r="D102" s="606" t="s">
        <v>4518</v>
      </c>
      <c r="E102" s="606" t="s">
        <v>381</v>
      </c>
    </row>
    <row r="103" spans="1:5" x14ac:dyDescent="0.3">
      <c r="A103" s="608">
        <v>614700</v>
      </c>
      <c r="B103" s="606" t="s">
        <v>4520</v>
      </c>
      <c r="C103" s="605">
        <v>4</v>
      </c>
      <c r="D103" s="606" t="s">
        <v>4521</v>
      </c>
      <c r="E103" s="606" t="s">
        <v>1518</v>
      </c>
    </row>
    <row r="104" spans="1:5" x14ac:dyDescent="0.3">
      <c r="A104" s="608">
        <v>214505</v>
      </c>
      <c r="B104" s="606" t="s">
        <v>4468</v>
      </c>
      <c r="C104" s="605">
        <v>4</v>
      </c>
      <c r="D104" s="606" t="s">
        <v>4522</v>
      </c>
      <c r="E104" s="606" t="s">
        <v>1518</v>
      </c>
    </row>
    <row r="105" spans="1:5" x14ac:dyDescent="0.2">
      <c r="A105" s="608">
        <v>212959</v>
      </c>
      <c r="B105" s="606" t="s">
        <v>4375</v>
      </c>
      <c r="C105" s="605">
        <v>4</v>
      </c>
      <c r="D105" s="604" t="s">
        <v>4526</v>
      </c>
      <c r="E105" s="606" t="s">
        <v>381</v>
      </c>
    </row>
    <row r="106" spans="1:5" x14ac:dyDescent="0.3">
      <c r="A106" s="608">
        <v>212959</v>
      </c>
      <c r="B106" s="606" t="s">
        <v>4375</v>
      </c>
      <c r="C106" s="605">
        <v>2</v>
      </c>
      <c r="D106" s="604" t="s">
        <v>4527</v>
      </c>
      <c r="E106" s="606" t="s">
        <v>381</v>
      </c>
    </row>
    <row r="107" spans="1:5" x14ac:dyDescent="0.3">
      <c r="A107" s="608">
        <v>830115</v>
      </c>
      <c r="B107" s="606" t="s">
        <v>4534</v>
      </c>
      <c r="C107" s="605">
        <v>4</v>
      </c>
      <c r="D107" s="604" t="s">
        <v>2514</v>
      </c>
      <c r="E107" s="606" t="s">
        <v>459</v>
      </c>
    </row>
    <row r="108" spans="1:5" x14ac:dyDescent="0.3">
      <c r="A108" s="608">
        <v>256803</v>
      </c>
      <c r="B108" s="606" t="s">
        <v>1425</v>
      </c>
      <c r="C108" s="605">
        <v>82</v>
      </c>
      <c r="D108" s="604" t="s">
        <v>2397</v>
      </c>
      <c r="E108" s="606" t="s">
        <v>1518</v>
      </c>
    </row>
    <row r="109" spans="1:5" x14ac:dyDescent="0.3">
      <c r="A109" s="611">
        <v>256830</v>
      </c>
      <c r="B109" s="606" t="s">
        <v>4360</v>
      </c>
      <c r="C109" s="605">
        <v>2</v>
      </c>
      <c r="D109" s="606" t="s">
        <v>2300</v>
      </c>
      <c r="E109" s="606" t="s">
        <v>1518</v>
      </c>
    </row>
    <row r="110" spans="1:5" ht="11.25" customHeight="1" x14ac:dyDescent="0.3">
      <c r="A110" s="611">
        <v>256831</v>
      </c>
      <c r="B110" s="606" t="s">
        <v>2299</v>
      </c>
      <c r="C110" s="605">
        <v>2</v>
      </c>
      <c r="D110" s="606" t="s">
        <v>2300</v>
      </c>
      <c r="E110" s="606" t="s">
        <v>1518</v>
      </c>
    </row>
    <row r="111" spans="1:5" x14ac:dyDescent="0.3">
      <c r="A111" s="611">
        <v>545832</v>
      </c>
      <c r="B111" s="606" t="s">
        <v>4569</v>
      </c>
      <c r="C111" s="605">
        <v>4</v>
      </c>
      <c r="D111" s="606" t="s">
        <v>4570</v>
      </c>
      <c r="E111" s="606" t="s">
        <v>1518</v>
      </c>
    </row>
    <row r="112" spans="1:5" x14ac:dyDescent="0.3">
      <c r="A112" s="611">
        <v>256805</v>
      </c>
      <c r="B112" s="606" t="s">
        <v>2852</v>
      </c>
      <c r="C112" s="605">
        <v>4</v>
      </c>
      <c r="D112" s="606" t="s">
        <v>4578</v>
      </c>
      <c r="E112" s="606" t="s">
        <v>1518</v>
      </c>
    </row>
    <row r="113" spans="1:5" x14ac:dyDescent="0.3">
      <c r="A113" s="611" t="s">
        <v>391</v>
      </c>
      <c r="B113" s="606" t="s">
        <v>4577</v>
      </c>
      <c r="C113" s="605">
        <v>1</v>
      </c>
      <c r="D113" s="606" t="s">
        <v>2397</v>
      </c>
      <c r="E113" s="606" t="s">
        <v>1518</v>
      </c>
    </row>
    <row r="114" spans="1:5" x14ac:dyDescent="0.2">
      <c r="A114" s="611">
        <v>212951</v>
      </c>
      <c r="B114" s="606" t="s">
        <v>1190</v>
      </c>
      <c r="C114" s="605">
        <v>4</v>
      </c>
      <c r="D114" s="606" t="s">
        <v>4579</v>
      </c>
      <c r="E114" s="606" t="s">
        <v>1518</v>
      </c>
    </row>
    <row r="115" spans="1:5" x14ac:dyDescent="0.3">
      <c r="A115" s="611">
        <v>212947</v>
      </c>
      <c r="B115" s="606" t="s">
        <v>4580</v>
      </c>
      <c r="C115" s="605">
        <v>4</v>
      </c>
      <c r="D115" s="606" t="s">
        <v>4581</v>
      </c>
      <c r="E115" s="606" t="s">
        <v>459</v>
      </c>
    </row>
    <row r="116" spans="1:5" x14ac:dyDescent="0.3">
      <c r="A116" s="611">
        <v>216950</v>
      </c>
      <c r="B116" s="606" t="s">
        <v>4589</v>
      </c>
      <c r="C116" s="605">
        <v>4</v>
      </c>
      <c r="D116" s="606" t="s">
        <v>4590</v>
      </c>
      <c r="E116" s="606" t="s">
        <v>1518</v>
      </c>
    </row>
    <row r="117" spans="1:5" x14ac:dyDescent="0.3">
      <c r="A117" s="611">
        <v>214916</v>
      </c>
      <c r="B117" s="606" t="s">
        <v>4376</v>
      </c>
      <c r="C117" s="605">
        <v>2</v>
      </c>
      <c r="D117" s="606" t="s">
        <v>4591</v>
      </c>
      <c r="E117" s="606" t="s">
        <v>381</v>
      </c>
    </row>
    <row r="118" spans="1:5" x14ac:dyDescent="0.3">
      <c r="A118" s="611" t="s">
        <v>2447</v>
      </c>
      <c r="B118" s="606" t="s">
        <v>4595</v>
      </c>
      <c r="C118" s="605">
        <v>4</v>
      </c>
      <c r="D118" s="606" t="s">
        <v>4596</v>
      </c>
      <c r="E118" s="606" t="s">
        <v>1518</v>
      </c>
    </row>
    <row r="119" spans="1:5" x14ac:dyDescent="0.3">
      <c r="A119" s="611">
        <v>212959</v>
      </c>
      <c r="B119" s="606" t="s">
        <v>4375</v>
      </c>
      <c r="C119" s="605">
        <v>4</v>
      </c>
      <c r="D119" s="606" t="s">
        <v>4597</v>
      </c>
      <c r="E119" s="606" t="s">
        <v>1518</v>
      </c>
    </row>
    <row r="120" spans="1:5" x14ac:dyDescent="0.3">
      <c r="A120" s="611">
        <v>645970</v>
      </c>
      <c r="B120" s="606" t="s">
        <v>4628</v>
      </c>
      <c r="C120" s="605">
        <v>8</v>
      </c>
      <c r="D120" s="606" t="s">
        <v>4632</v>
      </c>
      <c r="E120" s="606" t="s">
        <v>1518</v>
      </c>
    </row>
    <row r="121" spans="1:5" x14ac:dyDescent="0.3">
      <c r="A121" s="611">
        <v>212981</v>
      </c>
      <c r="B121" s="606" t="s">
        <v>4629</v>
      </c>
      <c r="C121" s="605">
        <v>12</v>
      </c>
      <c r="D121" s="606" t="s">
        <v>4633</v>
      </c>
      <c r="E121" s="606" t="s">
        <v>1518</v>
      </c>
    </row>
    <row r="122" spans="1:5" x14ac:dyDescent="0.3">
      <c r="A122" s="611">
        <v>212991</v>
      </c>
      <c r="B122" s="606" t="s">
        <v>4630</v>
      </c>
      <c r="C122" s="605">
        <v>4</v>
      </c>
      <c r="D122" s="606" t="s">
        <v>4633</v>
      </c>
      <c r="E122" s="606" t="s">
        <v>1518</v>
      </c>
    </row>
    <row r="123" spans="1:5" x14ac:dyDescent="0.3">
      <c r="A123" s="611">
        <v>245917</v>
      </c>
      <c r="B123" s="606" t="s">
        <v>4631</v>
      </c>
      <c r="C123" s="605">
        <v>52</v>
      </c>
      <c r="D123" s="606" t="s">
        <v>4633</v>
      </c>
      <c r="E123" s="606" t="s">
        <v>1518</v>
      </c>
    </row>
    <row r="124" spans="1:5" x14ac:dyDescent="0.3">
      <c r="A124" s="611">
        <v>214992</v>
      </c>
      <c r="B124" s="606" t="s">
        <v>4419</v>
      </c>
      <c r="C124" s="605">
        <v>4</v>
      </c>
      <c r="D124" s="606" t="s">
        <v>4634</v>
      </c>
      <c r="E124" s="606" t="s">
        <v>381</v>
      </c>
    </row>
    <row r="125" spans="1:5" x14ac:dyDescent="0.3">
      <c r="A125" s="611">
        <v>256803</v>
      </c>
      <c r="B125" s="606" t="s">
        <v>1425</v>
      </c>
      <c r="C125" s="605">
        <v>1</v>
      </c>
      <c r="D125" s="606" t="s">
        <v>4636</v>
      </c>
      <c r="E125" s="606" t="s">
        <v>459</v>
      </c>
    </row>
    <row r="126" spans="1:5" x14ac:dyDescent="0.3">
      <c r="A126" s="611">
        <v>212959</v>
      </c>
      <c r="B126" s="606" t="s">
        <v>4375</v>
      </c>
      <c r="C126" s="605">
        <v>4</v>
      </c>
      <c r="D126" s="606" t="s">
        <v>4637</v>
      </c>
      <c r="E126" s="606" t="s">
        <v>1518</v>
      </c>
    </row>
    <row r="127" spans="1:5" x14ac:dyDescent="0.3">
      <c r="A127" s="611">
        <v>245917</v>
      </c>
      <c r="B127" s="606" t="s">
        <v>4631</v>
      </c>
      <c r="C127" s="605">
        <v>4</v>
      </c>
      <c r="D127" s="606" t="s">
        <v>4647</v>
      </c>
      <c r="E127" s="606" t="s">
        <v>1518</v>
      </c>
    </row>
    <row r="128" spans="1:5" x14ac:dyDescent="0.3">
      <c r="A128" s="611">
        <v>830562</v>
      </c>
      <c r="B128" s="606" t="s">
        <v>4643</v>
      </c>
      <c r="C128" s="605">
        <v>2</v>
      </c>
      <c r="D128" s="606" t="s">
        <v>4648</v>
      </c>
      <c r="E128" s="606" t="s">
        <v>1518</v>
      </c>
    </row>
    <row r="129" spans="1:5" x14ac:dyDescent="0.3">
      <c r="A129" s="611">
        <v>612106</v>
      </c>
      <c r="B129" s="606" t="s">
        <v>4644</v>
      </c>
      <c r="C129" s="605">
        <v>4</v>
      </c>
      <c r="D129" s="606" t="s">
        <v>4649</v>
      </c>
      <c r="E129" s="606" t="s">
        <v>1518</v>
      </c>
    </row>
    <row r="130" spans="1:5" x14ac:dyDescent="0.3">
      <c r="A130" s="611">
        <v>245967</v>
      </c>
      <c r="B130" s="606" t="s">
        <v>1526</v>
      </c>
      <c r="C130" s="605">
        <v>10</v>
      </c>
      <c r="D130" s="606" t="s">
        <v>4650</v>
      </c>
      <c r="E130" s="606" t="s">
        <v>1518</v>
      </c>
    </row>
    <row r="131" spans="1:5" x14ac:dyDescent="0.3">
      <c r="A131" s="611">
        <v>190850</v>
      </c>
      <c r="B131" s="606" t="s">
        <v>4641</v>
      </c>
      <c r="C131" s="605">
        <v>1</v>
      </c>
      <c r="D131" s="606" t="s">
        <v>4651</v>
      </c>
      <c r="E131" s="606" t="s">
        <v>381</v>
      </c>
    </row>
    <row r="132" spans="1:5" x14ac:dyDescent="0.3">
      <c r="A132" s="611">
        <v>261100</v>
      </c>
      <c r="B132" s="606" t="s">
        <v>2213</v>
      </c>
      <c r="C132" s="605">
        <v>1</v>
      </c>
      <c r="D132" s="606" t="s">
        <v>4651</v>
      </c>
      <c r="E132" s="606" t="s">
        <v>381</v>
      </c>
    </row>
    <row r="133" spans="1:5" x14ac:dyDescent="0.2">
      <c r="A133" s="611">
        <v>212992</v>
      </c>
      <c r="B133" s="606" t="s">
        <v>4645</v>
      </c>
      <c r="C133" s="605">
        <v>4</v>
      </c>
      <c r="D133" s="606" t="s">
        <v>4652</v>
      </c>
      <c r="E133" s="606" t="s">
        <v>381</v>
      </c>
    </row>
    <row r="134" spans="1:5" x14ac:dyDescent="0.3">
      <c r="A134" s="611">
        <v>256522</v>
      </c>
      <c r="B134" s="606" t="s">
        <v>4642</v>
      </c>
      <c r="C134" s="605">
        <v>1</v>
      </c>
      <c r="D134" s="606" t="s">
        <v>2514</v>
      </c>
      <c r="E134" s="606" t="s">
        <v>459</v>
      </c>
    </row>
    <row r="135" spans="1:5" x14ac:dyDescent="0.3">
      <c r="A135" s="611">
        <v>256523</v>
      </c>
      <c r="B135" s="606" t="s">
        <v>4646</v>
      </c>
      <c r="C135" s="605">
        <v>6</v>
      </c>
      <c r="D135" s="606" t="s">
        <v>2514</v>
      </c>
      <c r="E135" s="606" t="s">
        <v>459</v>
      </c>
    </row>
    <row r="136" spans="1:5" x14ac:dyDescent="0.3">
      <c r="A136" s="611">
        <v>830115</v>
      </c>
      <c r="B136" s="606" t="s">
        <v>4534</v>
      </c>
      <c r="C136" s="605">
        <v>1</v>
      </c>
      <c r="D136" s="606" t="s">
        <v>2514</v>
      </c>
      <c r="E136" s="606" t="s">
        <v>459</v>
      </c>
    </row>
    <row r="137" spans="1:5" x14ac:dyDescent="0.3">
      <c r="A137" s="611">
        <v>256803</v>
      </c>
      <c r="B137" s="606" t="s">
        <v>1425</v>
      </c>
      <c r="C137" s="605">
        <v>1</v>
      </c>
      <c r="D137" s="606" t="s">
        <v>4653</v>
      </c>
      <c r="E137" s="606" t="s">
        <v>459</v>
      </c>
    </row>
    <row r="138" spans="1:5" x14ac:dyDescent="0.3">
      <c r="A138" s="611">
        <v>270249</v>
      </c>
      <c r="B138" s="606" t="s">
        <v>4659</v>
      </c>
      <c r="C138" s="605">
        <v>2</v>
      </c>
      <c r="D138" s="606" t="s">
        <v>4662</v>
      </c>
      <c r="E138" s="606" t="s">
        <v>381</v>
      </c>
    </row>
    <row r="139" spans="1:5" x14ac:dyDescent="0.3">
      <c r="A139" s="611">
        <v>212990</v>
      </c>
      <c r="B139" s="606" t="s">
        <v>4660</v>
      </c>
      <c r="C139" s="605">
        <v>4</v>
      </c>
      <c r="D139" s="606" t="s">
        <v>4663</v>
      </c>
      <c r="E139" s="606" t="s">
        <v>2216</v>
      </c>
    </row>
    <row r="140" spans="1:5" x14ac:dyDescent="0.2">
      <c r="A140" s="611">
        <v>645926</v>
      </c>
      <c r="B140" s="606" t="s">
        <v>4661</v>
      </c>
      <c r="C140" s="605">
        <v>4</v>
      </c>
      <c r="D140" s="606" t="s">
        <v>4664</v>
      </c>
      <c r="E140" s="606" t="s">
        <v>1518</v>
      </c>
    </row>
    <row r="141" spans="1:5" x14ac:dyDescent="0.3">
      <c r="A141" s="611">
        <v>548317</v>
      </c>
      <c r="B141" s="606" t="s">
        <v>4691</v>
      </c>
      <c r="C141" s="605">
        <v>8</v>
      </c>
      <c r="D141" s="606" t="s">
        <v>4692</v>
      </c>
      <c r="E141" s="606" t="s">
        <v>459</v>
      </c>
    </row>
    <row r="142" spans="1:5" x14ac:dyDescent="0.3">
      <c r="A142" s="611">
        <v>256428</v>
      </c>
      <c r="B142" s="606" t="s">
        <v>3566</v>
      </c>
      <c r="C142" s="605">
        <v>2</v>
      </c>
      <c r="D142" s="606" t="s">
        <v>4693</v>
      </c>
      <c r="E142" s="606" t="s">
        <v>459</v>
      </c>
    </row>
    <row r="143" spans="1:5" x14ac:dyDescent="0.3">
      <c r="A143" s="611">
        <v>214916</v>
      </c>
      <c r="B143" s="606" t="s">
        <v>4376</v>
      </c>
      <c r="C143" s="605">
        <v>4</v>
      </c>
      <c r="D143" s="606" t="s">
        <v>4694</v>
      </c>
      <c r="E143" s="606" t="s">
        <v>2216</v>
      </c>
    </row>
    <row r="144" spans="1:5" x14ac:dyDescent="0.3">
      <c r="A144" s="611">
        <v>212996</v>
      </c>
      <c r="B144" s="606" t="s">
        <v>4695</v>
      </c>
      <c r="C144" s="605">
        <v>4</v>
      </c>
      <c r="D144" s="606" t="s">
        <v>1712</v>
      </c>
      <c r="E144" s="606" t="s">
        <v>381</v>
      </c>
    </row>
    <row r="145" spans="1:5" x14ac:dyDescent="0.3">
      <c r="A145" s="611">
        <v>256734</v>
      </c>
      <c r="B145" s="606" t="s">
        <v>4696</v>
      </c>
      <c r="C145" s="605">
        <v>2</v>
      </c>
      <c r="D145" s="606" t="s">
        <v>4698</v>
      </c>
      <c r="E145" s="606" t="s">
        <v>1518</v>
      </c>
    </row>
    <row r="146" spans="1:5" x14ac:dyDescent="0.3">
      <c r="A146" s="611">
        <v>256637</v>
      </c>
      <c r="B146" s="606" t="s">
        <v>4697</v>
      </c>
      <c r="C146" s="605">
        <v>2</v>
      </c>
      <c r="D146" s="606" t="s">
        <v>4699</v>
      </c>
      <c r="E146" s="606" t="s">
        <v>1518</v>
      </c>
    </row>
    <row r="147" spans="1:5" x14ac:dyDescent="0.3">
      <c r="A147" s="611">
        <v>214992</v>
      </c>
      <c r="B147" s="606" t="s">
        <v>4419</v>
      </c>
      <c r="C147" s="605">
        <v>2</v>
      </c>
      <c r="D147" s="606" t="s">
        <v>2013</v>
      </c>
      <c r="E147" s="606" t="s">
        <v>459</v>
      </c>
    </row>
    <row r="148" spans="1:5" x14ac:dyDescent="0.3">
      <c r="A148" s="611">
        <v>242393</v>
      </c>
      <c r="B148" s="606" t="s">
        <v>4735</v>
      </c>
      <c r="C148" s="605">
        <v>2</v>
      </c>
      <c r="D148" s="606" t="s">
        <v>4738</v>
      </c>
      <c r="E148" s="606" t="s">
        <v>459</v>
      </c>
    </row>
    <row r="149" spans="1:5" x14ac:dyDescent="0.3">
      <c r="A149" s="611">
        <v>219409</v>
      </c>
      <c r="B149" s="606" t="s">
        <v>4736</v>
      </c>
      <c r="C149" s="605">
        <v>4</v>
      </c>
      <c r="D149" s="606" t="s">
        <v>4739</v>
      </c>
      <c r="E149" s="606" t="s">
        <v>1518</v>
      </c>
    </row>
    <row r="150" spans="1:5" x14ac:dyDescent="0.3">
      <c r="A150" s="611" t="s">
        <v>1550</v>
      </c>
      <c r="B150" s="606" t="s">
        <v>4737</v>
      </c>
      <c r="C150" s="605">
        <v>1</v>
      </c>
      <c r="D150" s="606" t="s">
        <v>4739</v>
      </c>
      <c r="E150" s="606" t="s">
        <v>1518</v>
      </c>
    </row>
    <row r="151" spans="1:5" x14ac:dyDescent="0.3">
      <c r="A151" s="611">
        <v>645978</v>
      </c>
      <c r="B151" s="606" t="s">
        <v>3700</v>
      </c>
      <c r="C151" s="605">
        <v>2</v>
      </c>
      <c r="D151" s="606" t="s">
        <v>4740</v>
      </c>
      <c r="E151" s="606" t="s">
        <v>2216</v>
      </c>
    </row>
  </sheetData>
  <autoFilter ref="A2:J147"/>
  <sortState ref="A4:E133">
    <sortCondition ref="D4:D133"/>
    <sortCondition ref="A4:A133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Normal="100" workbookViewId="0">
      <selection activeCell="H22" sqref="H22"/>
    </sheetView>
  </sheetViews>
  <sheetFormatPr defaultRowHeight="14.5" x14ac:dyDescent="0.35"/>
  <cols>
    <col min="1" max="1" width="13.1796875" customWidth="1"/>
    <col min="2" max="2" width="37.7265625" customWidth="1"/>
    <col min="3" max="3" width="8.81640625" customWidth="1"/>
    <col min="4" max="4" width="12.1796875" customWidth="1"/>
    <col min="5" max="5" width="10" bestFit="1" customWidth="1"/>
    <col min="6" max="6" width="9.1796875" customWidth="1"/>
    <col min="7" max="7" width="8.453125" customWidth="1"/>
    <col min="8" max="8" width="60.1796875" style="197" customWidth="1"/>
  </cols>
  <sheetData>
    <row r="1" spans="1:8" ht="15" customHeight="1" x14ac:dyDescent="0.35">
      <c r="A1" s="305" t="s">
        <v>540</v>
      </c>
      <c r="B1" s="310"/>
      <c r="C1" s="310"/>
      <c r="D1" s="310"/>
      <c r="E1" s="310"/>
      <c r="F1" s="310"/>
      <c r="G1" s="310"/>
    </row>
    <row r="2" spans="1:8" ht="15" customHeight="1" x14ac:dyDescent="0.35">
      <c r="A2" s="300" t="s">
        <v>3</v>
      </c>
      <c r="B2" s="301" t="s">
        <v>393</v>
      </c>
      <c r="C2" s="302" t="s">
        <v>377</v>
      </c>
      <c r="D2" s="303" t="s">
        <v>394</v>
      </c>
      <c r="E2" s="300" t="s">
        <v>395</v>
      </c>
      <c r="F2" s="304" t="s">
        <v>396</v>
      </c>
      <c r="G2" s="304" t="s">
        <v>397</v>
      </c>
    </row>
    <row r="3" spans="1:8" s="194" customFormat="1" ht="14.25" customHeight="1" x14ac:dyDescent="0.25">
      <c r="A3" s="297">
        <v>645926</v>
      </c>
      <c r="B3" s="296" t="s">
        <v>4661</v>
      </c>
      <c r="C3" s="298">
        <v>4</v>
      </c>
      <c r="D3" s="299">
        <v>43743</v>
      </c>
      <c r="E3" s="631" t="s">
        <v>4708</v>
      </c>
      <c r="F3" s="306" t="s">
        <v>459</v>
      </c>
      <c r="G3" s="306" t="s">
        <v>381</v>
      </c>
      <c r="H3" s="453"/>
    </row>
    <row r="4" spans="1:8" s="194" customFormat="1" ht="14.25" customHeight="1" x14ac:dyDescent="0.25">
      <c r="A4" s="297">
        <v>260448</v>
      </c>
      <c r="B4" s="296" t="s">
        <v>4638</v>
      </c>
      <c r="C4" s="298">
        <v>4</v>
      </c>
      <c r="D4" s="299">
        <v>43743</v>
      </c>
      <c r="E4" s="631" t="s">
        <v>4708</v>
      </c>
      <c r="F4" s="306" t="s">
        <v>459</v>
      </c>
      <c r="G4" s="306" t="s">
        <v>381</v>
      </c>
      <c r="H4" s="453"/>
    </row>
    <row r="5" spans="1:8" s="194" customFormat="1" ht="14.25" customHeight="1" x14ac:dyDescent="0.25">
      <c r="A5" s="297">
        <v>260439</v>
      </c>
      <c r="B5" s="296" t="s">
        <v>4640</v>
      </c>
      <c r="C5" s="298">
        <v>1</v>
      </c>
      <c r="D5" s="299">
        <v>43743</v>
      </c>
      <c r="E5" s="631" t="s">
        <v>4708</v>
      </c>
      <c r="F5" s="306" t="s">
        <v>459</v>
      </c>
      <c r="G5" s="306" t="s">
        <v>381</v>
      </c>
      <c r="H5" s="453"/>
    </row>
    <row r="6" spans="1:8" s="194" customFormat="1" ht="14.25" customHeight="1" x14ac:dyDescent="0.25">
      <c r="A6" s="297">
        <v>245992</v>
      </c>
      <c r="B6" s="296" t="s">
        <v>4388</v>
      </c>
      <c r="C6" s="298">
        <v>4</v>
      </c>
      <c r="D6" s="299">
        <v>43743</v>
      </c>
      <c r="E6" s="631" t="s">
        <v>4708</v>
      </c>
      <c r="F6" s="306" t="s">
        <v>459</v>
      </c>
      <c r="G6" s="306" t="s">
        <v>381</v>
      </c>
      <c r="H6" s="453"/>
    </row>
    <row r="7" spans="1:8" s="194" customFormat="1" ht="14.25" customHeight="1" x14ac:dyDescent="0.25">
      <c r="A7" s="297">
        <v>216963</v>
      </c>
      <c r="B7" s="296" t="s">
        <v>4426</v>
      </c>
      <c r="C7" s="298">
        <v>4</v>
      </c>
      <c r="D7" s="299">
        <v>43743</v>
      </c>
      <c r="E7" s="631" t="s">
        <v>4708</v>
      </c>
      <c r="F7" s="306" t="s">
        <v>459</v>
      </c>
      <c r="G7" s="306" t="s">
        <v>381</v>
      </c>
      <c r="H7" s="453"/>
    </row>
    <row r="8" spans="1:8" s="194" customFormat="1" ht="14.25" customHeight="1" x14ac:dyDescent="0.25">
      <c r="A8" s="297">
        <v>216967</v>
      </c>
      <c r="B8" s="296" t="s">
        <v>4428</v>
      </c>
      <c r="C8" s="298">
        <v>4</v>
      </c>
      <c r="D8" s="299">
        <v>43743</v>
      </c>
      <c r="E8" s="631" t="s">
        <v>4708</v>
      </c>
      <c r="F8" s="306" t="s">
        <v>459</v>
      </c>
      <c r="G8" s="306" t="s">
        <v>381</v>
      </c>
      <c r="H8" s="453"/>
    </row>
    <row r="9" spans="1:8" s="194" customFormat="1" ht="14.25" customHeight="1" x14ac:dyDescent="0.25">
      <c r="A9" s="297" t="s">
        <v>2346</v>
      </c>
      <c r="B9" s="296" t="s">
        <v>4501</v>
      </c>
      <c r="C9" s="298">
        <v>8</v>
      </c>
      <c r="D9" s="299">
        <v>43743</v>
      </c>
      <c r="E9" s="631" t="s">
        <v>4708</v>
      </c>
      <c r="F9" s="306" t="s">
        <v>459</v>
      </c>
      <c r="G9" s="306" t="s">
        <v>381</v>
      </c>
      <c r="H9" s="453"/>
    </row>
    <row r="10" spans="1:8" s="194" customFormat="1" ht="14.25" customHeight="1" x14ac:dyDescent="0.35">
      <c r="A10" s="297" t="s">
        <v>2348</v>
      </c>
      <c r="B10" s="296" t="s">
        <v>4709</v>
      </c>
      <c r="C10" s="298">
        <v>5</v>
      </c>
      <c r="D10" s="299">
        <v>43743</v>
      </c>
      <c r="E10" s="631" t="s">
        <v>4708</v>
      </c>
      <c r="F10" s="306" t="s">
        <v>459</v>
      </c>
      <c r="G10" s="306" t="s">
        <v>381</v>
      </c>
      <c r="H10" s="453"/>
    </row>
    <row r="11" spans="1:8" s="194" customFormat="1" ht="14.25" customHeight="1" x14ac:dyDescent="0.25">
      <c r="A11" s="297">
        <v>214916</v>
      </c>
      <c r="B11" s="296" t="s">
        <v>4376</v>
      </c>
      <c r="C11" s="298">
        <v>8</v>
      </c>
      <c r="D11" s="299">
        <v>43743</v>
      </c>
      <c r="E11" s="631" t="s">
        <v>4708</v>
      </c>
      <c r="F11" s="306" t="s">
        <v>459</v>
      </c>
      <c r="G11" s="306" t="s">
        <v>381</v>
      </c>
      <c r="H11" s="453"/>
    </row>
    <row r="12" spans="1:8" s="194" customFormat="1" ht="14.25" customHeight="1" x14ac:dyDescent="0.35">
      <c r="A12" s="297" t="s">
        <v>2348</v>
      </c>
      <c r="B12" s="296" t="s">
        <v>4709</v>
      </c>
      <c r="C12" s="298">
        <v>8</v>
      </c>
      <c r="D12" s="299">
        <v>43743</v>
      </c>
      <c r="E12" s="631" t="s">
        <v>4708</v>
      </c>
      <c r="F12" s="306" t="s">
        <v>459</v>
      </c>
      <c r="G12" s="306" t="s">
        <v>2216</v>
      </c>
      <c r="H12" s="453"/>
    </row>
    <row r="13" spans="1:8" s="194" customFormat="1" ht="14.25" customHeight="1" x14ac:dyDescent="0.25">
      <c r="A13" s="297" t="s">
        <v>2346</v>
      </c>
      <c r="B13" s="296" t="s">
        <v>4501</v>
      </c>
      <c r="C13" s="298">
        <v>8</v>
      </c>
      <c r="D13" s="299">
        <v>43743</v>
      </c>
      <c r="E13" s="631" t="s">
        <v>4708</v>
      </c>
      <c r="F13" s="306" t="s">
        <v>459</v>
      </c>
      <c r="G13" s="306" t="s">
        <v>2216</v>
      </c>
      <c r="H13" s="453"/>
    </row>
    <row r="14" spans="1:8" s="194" customFormat="1" ht="14.25" customHeight="1" x14ac:dyDescent="0.25">
      <c r="A14" s="297" t="s">
        <v>2351</v>
      </c>
      <c r="B14" s="296" t="s">
        <v>4341</v>
      </c>
      <c r="C14" s="298">
        <v>6</v>
      </c>
      <c r="D14" s="299">
        <v>43743</v>
      </c>
      <c r="E14" s="631" t="s">
        <v>4708</v>
      </c>
      <c r="F14" s="306" t="s">
        <v>459</v>
      </c>
      <c r="G14" s="306" t="s">
        <v>2216</v>
      </c>
      <c r="H14" s="453"/>
    </row>
    <row r="15" spans="1:8" s="194" customFormat="1" ht="14.25" customHeight="1" x14ac:dyDescent="0.25">
      <c r="A15" s="297">
        <v>260439</v>
      </c>
      <c r="B15" s="296" t="s">
        <v>4640</v>
      </c>
      <c r="C15" s="298">
        <v>10</v>
      </c>
      <c r="D15" s="299">
        <v>43743</v>
      </c>
      <c r="E15" s="631" t="s">
        <v>4708</v>
      </c>
      <c r="F15" s="306" t="s">
        <v>459</v>
      </c>
      <c r="G15" s="306" t="s">
        <v>2216</v>
      </c>
      <c r="H15" s="453"/>
    </row>
    <row r="16" spans="1:8" s="194" customFormat="1" ht="14.25" customHeight="1" x14ac:dyDescent="0.35">
      <c r="A16" s="297">
        <v>260448</v>
      </c>
      <c r="B16" s="296" t="s">
        <v>4638</v>
      </c>
      <c r="C16" s="298">
        <v>6</v>
      </c>
      <c r="D16" s="299">
        <v>43743</v>
      </c>
      <c r="E16" s="631" t="s">
        <v>4708</v>
      </c>
      <c r="F16" s="306" t="s">
        <v>459</v>
      </c>
      <c r="G16" s="306" t="s">
        <v>2216</v>
      </c>
      <c r="H16" s="453"/>
    </row>
    <row r="17" spans="1:8" s="194" customFormat="1" ht="14.25" customHeight="1" x14ac:dyDescent="0.35">
      <c r="A17" s="297">
        <v>260451</v>
      </c>
      <c r="B17" s="296" t="s">
        <v>4710</v>
      </c>
      <c r="C17" s="298">
        <v>2</v>
      </c>
      <c r="D17" s="299">
        <v>43743</v>
      </c>
      <c r="E17" s="631" t="s">
        <v>4708</v>
      </c>
      <c r="F17" s="306" t="s">
        <v>381</v>
      </c>
      <c r="G17" s="306" t="s">
        <v>2216</v>
      </c>
      <c r="H17" s="453"/>
    </row>
    <row r="18" spans="1:8" s="194" customFormat="1" ht="14.25" customHeight="1" x14ac:dyDescent="0.35">
      <c r="A18" s="297">
        <v>648364</v>
      </c>
      <c r="B18" s="296" t="s">
        <v>4711</v>
      </c>
      <c r="C18" s="298">
        <v>2</v>
      </c>
      <c r="D18" s="299">
        <v>43743</v>
      </c>
      <c r="E18" s="631">
        <v>23513</v>
      </c>
      <c r="F18" s="306" t="s">
        <v>459</v>
      </c>
      <c r="G18" s="306" t="s">
        <v>1518</v>
      </c>
      <c r="H18" s="453"/>
    </row>
    <row r="19" spans="1:8" s="194" customFormat="1" ht="14.25" customHeight="1" x14ac:dyDescent="0.35">
      <c r="A19" s="297">
        <v>245912</v>
      </c>
      <c r="B19" s="296" t="s">
        <v>4712</v>
      </c>
      <c r="C19" s="298">
        <v>8</v>
      </c>
      <c r="D19" s="299">
        <v>43743</v>
      </c>
      <c r="E19" s="631">
        <v>23513</v>
      </c>
      <c r="F19" s="306" t="s">
        <v>459</v>
      </c>
      <c r="G19" s="306" t="s">
        <v>1518</v>
      </c>
      <c r="H19" s="453"/>
    </row>
    <row r="20" spans="1:8" s="194" customFormat="1" ht="14.25" customHeight="1" x14ac:dyDescent="0.35">
      <c r="A20" s="297" t="s">
        <v>2342</v>
      </c>
      <c r="B20" s="296" t="s">
        <v>4713</v>
      </c>
      <c r="C20" s="298">
        <v>1</v>
      </c>
      <c r="D20" s="299">
        <v>43743</v>
      </c>
      <c r="E20" s="631">
        <v>23513</v>
      </c>
      <c r="F20" s="306" t="s">
        <v>459</v>
      </c>
      <c r="G20" s="306" t="s">
        <v>1518</v>
      </c>
      <c r="H20" s="453"/>
    </row>
    <row r="21" spans="1:8" s="194" customFormat="1" ht="14.25" customHeight="1" x14ac:dyDescent="0.35">
      <c r="A21" s="297" t="s">
        <v>2343</v>
      </c>
      <c r="B21" s="296" t="s">
        <v>4714</v>
      </c>
      <c r="C21" s="298">
        <v>4</v>
      </c>
      <c r="D21" s="299">
        <v>43743</v>
      </c>
      <c r="E21" s="631">
        <v>23513</v>
      </c>
      <c r="F21" s="306" t="s">
        <v>459</v>
      </c>
      <c r="G21" s="306" t="s">
        <v>1518</v>
      </c>
      <c r="H21" s="453"/>
    </row>
    <row r="22" spans="1:8" s="194" customFormat="1" ht="14.25" customHeight="1" x14ac:dyDescent="0.35">
      <c r="A22" s="297">
        <v>245928</v>
      </c>
      <c r="B22" s="296" t="s">
        <v>2628</v>
      </c>
      <c r="C22" s="298">
        <v>2</v>
      </c>
      <c r="D22" s="299">
        <v>43743</v>
      </c>
      <c r="E22" s="631">
        <v>23513</v>
      </c>
      <c r="F22" s="306" t="s">
        <v>459</v>
      </c>
      <c r="G22" s="306" t="s">
        <v>1518</v>
      </c>
      <c r="H22" s="453"/>
    </row>
    <row r="23" spans="1:8" s="194" customFormat="1" ht="14.25" customHeight="1" x14ac:dyDescent="0.35">
      <c r="A23" s="297">
        <v>216179</v>
      </c>
      <c r="B23" s="296" t="s">
        <v>4715</v>
      </c>
      <c r="C23" s="298">
        <v>2</v>
      </c>
      <c r="D23" s="299">
        <v>43743</v>
      </c>
      <c r="E23" s="631">
        <v>23513</v>
      </c>
      <c r="F23" s="306" t="s">
        <v>459</v>
      </c>
      <c r="G23" s="306" t="s">
        <v>1518</v>
      </c>
      <c r="H23" s="453"/>
    </row>
    <row r="24" spans="1:8" s="194" customFormat="1" ht="14.25" customHeight="1" x14ac:dyDescent="0.35">
      <c r="A24" s="297">
        <v>545825</v>
      </c>
      <c r="B24" s="296" t="s">
        <v>4716</v>
      </c>
      <c r="C24" s="298">
        <v>2</v>
      </c>
      <c r="D24" s="299">
        <v>43743</v>
      </c>
      <c r="E24" s="631">
        <v>23513</v>
      </c>
      <c r="F24" s="306" t="s">
        <v>459</v>
      </c>
      <c r="G24" s="306" t="s">
        <v>1518</v>
      </c>
      <c r="H24" s="453"/>
    </row>
    <row r="25" spans="1:8" s="194" customFormat="1" ht="14.25" customHeight="1" x14ac:dyDescent="0.35">
      <c r="A25" s="297">
        <v>612040</v>
      </c>
      <c r="B25" s="296" t="s">
        <v>4717</v>
      </c>
      <c r="C25" s="298">
        <v>1</v>
      </c>
      <c r="D25" s="299">
        <v>43743</v>
      </c>
      <c r="E25" s="631">
        <v>23513</v>
      </c>
      <c r="F25" s="306" t="s">
        <v>459</v>
      </c>
      <c r="G25" s="306" t="s">
        <v>1518</v>
      </c>
      <c r="H25" s="453"/>
    </row>
    <row r="26" spans="1:8" s="194" customFormat="1" ht="14.25" customHeight="1" x14ac:dyDescent="0.35">
      <c r="A26" s="297">
        <v>214993</v>
      </c>
      <c r="B26" s="296" t="s">
        <v>4718</v>
      </c>
      <c r="C26" s="298">
        <v>4</v>
      </c>
      <c r="D26" s="299">
        <v>43743</v>
      </c>
      <c r="E26" s="631">
        <v>23513</v>
      </c>
      <c r="F26" s="306" t="s">
        <v>459</v>
      </c>
      <c r="G26" s="306" t="s">
        <v>1518</v>
      </c>
      <c r="H26" s="453"/>
    </row>
    <row r="27" spans="1:8" s="194" customFormat="1" ht="14.25" customHeight="1" x14ac:dyDescent="0.35">
      <c r="A27" s="297" t="s">
        <v>262</v>
      </c>
      <c r="B27" s="296" t="s">
        <v>4719</v>
      </c>
      <c r="C27" s="298">
        <v>1</v>
      </c>
      <c r="D27" s="299">
        <v>43743</v>
      </c>
      <c r="E27" s="631">
        <v>23513</v>
      </c>
      <c r="F27" s="306" t="s">
        <v>459</v>
      </c>
      <c r="G27" s="306" t="s">
        <v>1518</v>
      </c>
      <c r="H27" s="453"/>
    </row>
    <row r="28" spans="1:8" s="194" customFormat="1" ht="14.25" customHeight="1" x14ac:dyDescent="0.35">
      <c r="A28" s="297"/>
      <c r="B28" s="296"/>
      <c r="C28" s="298"/>
      <c r="D28" s="299"/>
      <c r="E28" s="631"/>
      <c r="F28" s="306"/>
      <c r="G28" s="306"/>
      <c r="H28" s="453"/>
    </row>
    <row r="29" spans="1:8" ht="18" customHeight="1" x14ac:dyDescent="0.35">
      <c r="A29" s="305" t="s">
        <v>460</v>
      </c>
      <c r="B29" s="310"/>
      <c r="C29" s="310"/>
      <c r="D29" s="310" t="s">
        <v>366</v>
      </c>
      <c r="E29" s="310"/>
      <c r="F29" s="310"/>
      <c r="G29" s="310"/>
    </row>
    <row r="30" spans="1:8" ht="15" customHeight="1" x14ac:dyDescent="0.35">
      <c r="A30" s="300" t="s">
        <v>3</v>
      </c>
      <c r="B30" s="301" t="s">
        <v>393</v>
      </c>
      <c r="C30" s="302" t="s">
        <v>377</v>
      </c>
      <c r="D30" s="303" t="s">
        <v>394</v>
      </c>
      <c r="E30" s="300" t="s">
        <v>395</v>
      </c>
      <c r="F30" s="304" t="s">
        <v>396</v>
      </c>
      <c r="G30" s="304" t="s">
        <v>397</v>
      </c>
    </row>
    <row r="31" spans="1:8" x14ac:dyDescent="0.35">
      <c r="A31" s="297">
        <v>256830</v>
      </c>
      <c r="B31" s="296" t="s">
        <v>4360</v>
      </c>
      <c r="C31" s="298">
        <v>1</v>
      </c>
      <c r="D31" s="299">
        <v>43744</v>
      </c>
      <c r="E31" s="631">
        <v>245543</v>
      </c>
      <c r="F31" s="306" t="s">
        <v>2216</v>
      </c>
      <c r="G31" s="306" t="s">
        <v>1518</v>
      </c>
    </row>
    <row r="32" spans="1:8" x14ac:dyDescent="0.35">
      <c r="A32" s="297">
        <v>656654</v>
      </c>
      <c r="B32" s="296" t="s">
        <v>3254</v>
      </c>
      <c r="C32" s="298">
        <v>2</v>
      </c>
      <c r="D32" s="299">
        <v>43744</v>
      </c>
      <c r="E32" s="631">
        <v>245543</v>
      </c>
      <c r="F32" s="306" t="s">
        <v>2216</v>
      </c>
      <c r="G32" s="306" t="s">
        <v>1518</v>
      </c>
    </row>
    <row r="33" spans="1:7" x14ac:dyDescent="0.35">
      <c r="A33" s="297">
        <v>256614</v>
      </c>
      <c r="B33" s="296" t="s">
        <v>4720</v>
      </c>
      <c r="C33" s="298">
        <v>2</v>
      </c>
      <c r="D33" s="299">
        <v>43744</v>
      </c>
      <c r="E33" s="631">
        <v>245543</v>
      </c>
      <c r="F33" s="306" t="s">
        <v>2216</v>
      </c>
      <c r="G33" s="306" t="s">
        <v>1518</v>
      </c>
    </row>
    <row r="34" spans="1:7" x14ac:dyDescent="0.35">
      <c r="A34" s="297">
        <v>256633</v>
      </c>
      <c r="B34" s="296" t="s">
        <v>4721</v>
      </c>
      <c r="C34" s="298">
        <v>2</v>
      </c>
      <c r="D34" s="299">
        <v>43744</v>
      </c>
      <c r="E34" s="631">
        <v>245543</v>
      </c>
      <c r="F34" s="306" t="s">
        <v>2216</v>
      </c>
      <c r="G34" s="306" t="s">
        <v>1518</v>
      </c>
    </row>
    <row r="35" spans="1:7" x14ac:dyDescent="0.35">
      <c r="A35" s="297">
        <v>256728</v>
      </c>
      <c r="B35" s="296" t="s">
        <v>1416</v>
      </c>
      <c r="C35" s="298">
        <v>8</v>
      </c>
      <c r="D35" s="299">
        <v>43744</v>
      </c>
      <c r="E35" s="631">
        <v>245543</v>
      </c>
      <c r="F35" s="306" t="s">
        <v>2216</v>
      </c>
      <c r="G35" s="306" t="s">
        <v>1518</v>
      </c>
    </row>
    <row r="36" spans="1:7" x14ac:dyDescent="0.35">
      <c r="A36" s="297">
        <v>256805</v>
      </c>
      <c r="B36" s="296" t="s">
        <v>2852</v>
      </c>
      <c r="C36" s="298">
        <v>2</v>
      </c>
      <c r="D36" s="299">
        <v>43744</v>
      </c>
      <c r="E36" s="631">
        <v>245543</v>
      </c>
      <c r="F36" s="306" t="s">
        <v>2216</v>
      </c>
      <c r="G36" s="306" t="s">
        <v>1518</v>
      </c>
    </row>
    <row r="37" spans="1:7" x14ac:dyDescent="0.35">
      <c r="A37" s="297">
        <v>656878</v>
      </c>
      <c r="B37" s="296" t="s">
        <v>518</v>
      </c>
      <c r="C37" s="298">
        <v>3</v>
      </c>
      <c r="D37" s="299">
        <v>43744</v>
      </c>
      <c r="E37" s="631">
        <v>245543</v>
      </c>
      <c r="F37" s="306" t="s">
        <v>2216</v>
      </c>
      <c r="G37" s="306" t="s">
        <v>1518</v>
      </c>
    </row>
    <row r="38" spans="1:7" x14ac:dyDescent="0.35">
      <c r="A38" s="297">
        <v>261533</v>
      </c>
      <c r="B38" s="296" t="s">
        <v>4722</v>
      </c>
      <c r="C38" s="298">
        <v>6</v>
      </c>
      <c r="D38" s="299">
        <v>43744</v>
      </c>
      <c r="E38" s="631">
        <v>245543</v>
      </c>
      <c r="F38" s="306" t="s">
        <v>2216</v>
      </c>
      <c r="G38" s="306" t="s">
        <v>1518</v>
      </c>
    </row>
    <row r="39" spans="1:7" x14ac:dyDescent="0.35">
      <c r="A39" s="297">
        <v>261554</v>
      </c>
      <c r="B39" s="296" t="s">
        <v>4723</v>
      </c>
      <c r="C39" s="298">
        <v>3</v>
      </c>
      <c r="D39" s="299">
        <v>43744</v>
      </c>
      <c r="E39" s="631">
        <v>245543</v>
      </c>
      <c r="F39" s="306" t="s">
        <v>2216</v>
      </c>
      <c r="G39" s="306" t="s">
        <v>1518</v>
      </c>
    </row>
    <row r="40" spans="1:7" x14ac:dyDescent="0.35">
      <c r="A40" s="297" t="s">
        <v>2344</v>
      </c>
      <c r="B40" s="296" t="s">
        <v>4724</v>
      </c>
      <c r="C40" s="298">
        <v>4</v>
      </c>
      <c r="D40" s="299">
        <v>43744</v>
      </c>
      <c r="E40" s="631">
        <v>245543</v>
      </c>
      <c r="F40" s="306" t="s">
        <v>2216</v>
      </c>
      <c r="G40" s="306" t="s">
        <v>1518</v>
      </c>
    </row>
    <row r="41" spans="1:7" x14ac:dyDescent="0.35">
      <c r="A41" s="297">
        <v>245917</v>
      </c>
      <c r="B41" s="296" t="s">
        <v>4631</v>
      </c>
      <c r="C41" s="298">
        <v>12</v>
      </c>
      <c r="D41" s="299">
        <v>43744</v>
      </c>
      <c r="E41" s="631">
        <v>245543</v>
      </c>
      <c r="F41" s="306" t="s">
        <v>2216</v>
      </c>
      <c r="G41" s="306" t="s">
        <v>1518</v>
      </c>
    </row>
    <row r="42" spans="1:7" x14ac:dyDescent="0.35">
      <c r="A42" s="297">
        <v>245937</v>
      </c>
      <c r="B42" s="296" t="s">
        <v>4725</v>
      </c>
      <c r="C42" s="298">
        <v>2</v>
      </c>
      <c r="D42" s="299">
        <v>43744</v>
      </c>
      <c r="E42" s="631">
        <v>245543</v>
      </c>
      <c r="F42" s="306" t="s">
        <v>2216</v>
      </c>
      <c r="G42" s="306" t="s">
        <v>1518</v>
      </c>
    </row>
    <row r="43" spans="1:7" x14ac:dyDescent="0.35">
      <c r="A43" s="297">
        <v>645902</v>
      </c>
      <c r="B43" s="296" t="s">
        <v>4726</v>
      </c>
      <c r="C43" s="298">
        <v>2</v>
      </c>
      <c r="D43" s="299">
        <v>43744</v>
      </c>
      <c r="E43" s="631">
        <v>245543</v>
      </c>
      <c r="F43" s="306" t="s">
        <v>2216</v>
      </c>
      <c r="G43" s="306" t="s">
        <v>1518</v>
      </c>
    </row>
    <row r="44" spans="1:7" x14ac:dyDescent="0.35">
      <c r="A44" s="297" t="s">
        <v>2135</v>
      </c>
      <c r="B44" s="296" t="s">
        <v>4727</v>
      </c>
      <c r="C44" s="298">
        <v>2</v>
      </c>
      <c r="D44" s="299">
        <v>43744</v>
      </c>
      <c r="E44" s="631">
        <v>245543</v>
      </c>
      <c r="F44" s="306" t="s">
        <v>2216</v>
      </c>
      <c r="G44" s="306" t="s">
        <v>1518</v>
      </c>
    </row>
    <row r="45" spans="1:7" x14ac:dyDescent="0.35">
      <c r="A45" s="297" t="s">
        <v>2458</v>
      </c>
      <c r="B45" s="296" t="s">
        <v>4728</v>
      </c>
      <c r="C45" s="298">
        <v>2</v>
      </c>
      <c r="D45" s="299">
        <v>43744</v>
      </c>
      <c r="E45" s="631">
        <v>245543</v>
      </c>
      <c r="F45" s="306" t="s">
        <v>2216</v>
      </c>
      <c r="G45" s="306" t="s">
        <v>1518</v>
      </c>
    </row>
    <row r="46" spans="1:7" x14ac:dyDescent="0.35">
      <c r="A46" s="297">
        <v>212981</v>
      </c>
      <c r="B46" s="296" t="s">
        <v>4629</v>
      </c>
      <c r="C46" s="298">
        <v>4</v>
      </c>
      <c r="D46" s="299">
        <v>43744</v>
      </c>
      <c r="E46" s="631">
        <v>245543</v>
      </c>
      <c r="F46" s="306" t="s">
        <v>2216</v>
      </c>
      <c r="G46" s="306" t="s">
        <v>1518</v>
      </c>
    </row>
    <row r="47" spans="1:7" x14ac:dyDescent="0.35">
      <c r="A47" s="297">
        <v>212980</v>
      </c>
      <c r="B47" s="296" t="s">
        <v>4729</v>
      </c>
      <c r="C47" s="298">
        <v>8</v>
      </c>
      <c r="D47" s="299">
        <v>43744</v>
      </c>
      <c r="E47" s="631">
        <v>245543</v>
      </c>
      <c r="F47" s="306" t="s">
        <v>2216</v>
      </c>
      <c r="G47" s="306" t="s">
        <v>1518</v>
      </c>
    </row>
    <row r="48" spans="1:7" x14ac:dyDescent="0.35">
      <c r="A48" s="297">
        <v>311686</v>
      </c>
      <c r="B48" s="296" t="s">
        <v>4730</v>
      </c>
      <c r="C48" s="298">
        <v>3</v>
      </c>
      <c r="D48" s="299">
        <v>43744</v>
      </c>
      <c r="E48" s="631">
        <v>245543</v>
      </c>
      <c r="F48" s="306" t="s">
        <v>2216</v>
      </c>
      <c r="G48" s="306" t="s">
        <v>1518</v>
      </c>
    </row>
    <row r="49" spans="1:7" x14ac:dyDescent="0.35">
      <c r="A49" s="297">
        <v>212993</v>
      </c>
      <c r="B49" s="296" t="s">
        <v>4731</v>
      </c>
      <c r="C49" s="298">
        <v>4</v>
      </c>
      <c r="D49" s="299">
        <v>43744</v>
      </c>
      <c r="E49" s="631">
        <v>245543</v>
      </c>
      <c r="F49" s="306" t="s">
        <v>2216</v>
      </c>
      <c r="G49" s="306" t="s">
        <v>1518</v>
      </c>
    </row>
    <row r="50" spans="1:7" x14ac:dyDescent="0.35">
      <c r="A50" s="297">
        <v>212915</v>
      </c>
      <c r="B50" s="296" t="s">
        <v>4347</v>
      </c>
      <c r="C50" s="298">
        <v>6</v>
      </c>
      <c r="D50" s="299">
        <v>43744</v>
      </c>
      <c r="E50" s="631">
        <v>245543</v>
      </c>
      <c r="F50" s="306" t="s">
        <v>2216</v>
      </c>
      <c r="G50" s="306" t="s">
        <v>1518</v>
      </c>
    </row>
    <row r="51" spans="1:7" x14ac:dyDescent="0.35">
      <c r="A51" s="297" t="s">
        <v>2876</v>
      </c>
      <c r="B51" s="296" t="s">
        <v>4732</v>
      </c>
      <c r="C51" s="298">
        <v>1</v>
      </c>
      <c r="D51" s="299">
        <v>43744</v>
      </c>
      <c r="E51" s="631">
        <v>245543</v>
      </c>
      <c r="F51" s="306" t="s">
        <v>2216</v>
      </c>
      <c r="G51" s="306" t="s">
        <v>1518</v>
      </c>
    </row>
    <row r="52" spans="1:7" x14ac:dyDescent="0.35">
      <c r="A52" s="297" t="s">
        <v>346</v>
      </c>
      <c r="B52" s="296" t="s">
        <v>4733</v>
      </c>
      <c r="C52" s="298">
        <v>3</v>
      </c>
      <c r="D52" s="299">
        <v>43744</v>
      </c>
      <c r="E52" s="631">
        <v>245543</v>
      </c>
      <c r="F52" s="306" t="s">
        <v>2216</v>
      </c>
      <c r="G52" s="306" t="s">
        <v>1518</v>
      </c>
    </row>
    <row r="53" spans="1:7" x14ac:dyDescent="0.35">
      <c r="A53" s="297">
        <v>191932</v>
      </c>
      <c r="B53" s="296" t="s">
        <v>4734</v>
      </c>
      <c r="C53" s="298">
        <v>1</v>
      </c>
      <c r="D53" s="299">
        <v>43744</v>
      </c>
      <c r="E53" s="631">
        <v>245543</v>
      </c>
      <c r="F53" s="306" t="s">
        <v>2216</v>
      </c>
      <c r="G53" s="306" t="s">
        <v>1518</v>
      </c>
    </row>
    <row r="54" spans="1:7" x14ac:dyDescent="0.35">
      <c r="A54" s="297">
        <v>256803</v>
      </c>
      <c r="B54" s="296" t="s">
        <v>1425</v>
      </c>
      <c r="C54" s="298">
        <v>8</v>
      </c>
      <c r="D54" s="299">
        <v>43744</v>
      </c>
      <c r="E54" s="631">
        <v>245543</v>
      </c>
      <c r="F54" s="306" t="s">
        <v>2216</v>
      </c>
      <c r="G54" s="306" t="s">
        <v>1518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99"/>
  <sheetViews>
    <sheetView zoomScale="80" zoomScaleNormal="80" workbookViewId="0">
      <pane ySplit="2" topLeftCell="A3" activePane="bottomLeft" state="frozen"/>
      <selection pane="bottomLeft" activeCell="Q119" sqref="Q119"/>
    </sheetView>
  </sheetViews>
  <sheetFormatPr defaultColWidth="8.7265625" defaultRowHeight="14.5" x14ac:dyDescent="0.35"/>
  <cols>
    <col min="1" max="1" width="8.81640625" style="429"/>
    <col min="2" max="2" width="6.1796875" style="429" customWidth="1"/>
    <col min="3" max="3" width="8.81640625" style="429"/>
    <col min="4" max="4" width="17.1796875" style="429" customWidth="1"/>
    <col min="5" max="5" width="31.1796875" style="429" bestFit="1" customWidth="1"/>
    <col min="6" max="6" width="8.54296875" style="431" bestFit="1" customWidth="1"/>
    <col min="7" max="7" width="9" style="431" customWidth="1"/>
    <col min="8" max="8" width="7.54296875" style="431" customWidth="1"/>
    <col min="9" max="9" width="8.453125" style="431" customWidth="1"/>
    <col min="10" max="10" width="12.54296875" style="431" customWidth="1"/>
    <col min="11" max="11" width="8.1796875" style="431" bestFit="1" customWidth="1"/>
    <col min="12" max="12" width="13.1796875" style="451" customWidth="1"/>
    <col min="13" max="13" width="8.81640625" style="433"/>
    <col min="14" max="14" width="13.453125" style="433" customWidth="1"/>
    <col min="15" max="15" width="8.81640625" style="433"/>
    <col min="16" max="17" width="8.7265625" style="429"/>
    <col min="18" max="20" width="0" style="429" hidden="1" customWidth="1"/>
    <col min="21" max="16384" width="8.7265625" style="429"/>
  </cols>
  <sheetData>
    <row r="1" spans="1:16" ht="15" x14ac:dyDescent="0.25">
      <c r="D1" s="429" t="s">
        <v>366</v>
      </c>
      <c r="F1" s="430">
        <f t="shared" ref="F1:K1" si="0">SUBTOTAL(9,F3:F1032)</f>
        <v>11699</v>
      </c>
      <c r="G1" s="430">
        <f t="shared" si="0"/>
        <v>11990</v>
      </c>
      <c r="H1" s="430">
        <f t="shared" si="0"/>
        <v>3229</v>
      </c>
      <c r="I1" s="430">
        <f t="shared" si="0"/>
        <v>15025</v>
      </c>
      <c r="J1" s="430">
        <f t="shared" si="0"/>
        <v>2561</v>
      </c>
      <c r="K1" s="430">
        <f t="shared" si="0"/>
        <v>72</v>
      </c>
      <c r="L1" s="430"/>
      <c r="M1" s="430"/>
      <c r="N1" s="430"/>
      <c r="O1" s="430"/>
    </row>
    <row r="2" spans="1:16" x14ac:dyDescent="0.35">
      <c r="H2" s="484" t="s">
        <v>3267</v>
      </c>
      <c r="I2" s="484" t="s">
        <v>3268</v>
      </c>
      <c r="J2" s="431" t="s">
        <v>826</v>
      </c>
      <c r="K2" s="431" t="s">
        <v>807</v>
      </c>
      <c r="L2" s="432"/>
    </row>
    <row r="3" spans="1:16" x14ac:dyDescent="0.35">
      <c r="A3" s="434" t="s">
        <v>12</v>
      </c>
      <c r="B3" s="247" t="s">
        <v>467</v>
      </c>
      <c r="C3" s="245">
        <v>652847</v>
      </c>
      <c r="D3" s="27" t="s">
        <v>13</v>
      </c>
      <c r="E3" s="85" t="s">
        <v>670</v>
      </c>
      <c r="F3" s="431">
        <f>SUMIF(lastik!C:C,C3,lastik!J:J)</f>
        <v>6</v>
      </c>
      <c r="G3" s="431">
        <f t="shared" ref="G3:G22" si="1">F3</f>
        <v>6</v>
      </c>
      <c r="H3" s="431">
        <v>2</v>
      </c>
      <c r="I3" s="431">
        <v>2</v>
      </c>
      <c r="J3" s="431">
        <f>SUMIF(beklenen!F:F,C3,beklenen!J:J)</f>
        <v>0</v>
      </c>
      <c r="K3" s="431">
        <f t="shared" ref="K3:K33" si="2">IF((G3+J3)&lt;=H3,H3-(G3+J3),0)-M3</f>
        <v>-5</v>
      </c>
      <c r="L3" s="435"/>
      <c r="M3" s="429">
        <v>5</v>
      </c>
      <c r="N3" s="429">
        <v>652858</v>
      </c>
      <c r="O3" s="429"/>
      <c r="P3" s="439"/>
    </row>
    <row r="4" spans="1:16" x14ac:dyDescent="0.35">
      <c r="A4" s="31" t="s">
        <v>12</v>
      </c>
      <c r="B4" s="247" t="s">
        <v>468</v>
      </c>
      <c r="C4" s="32">
        <v>652854</v>
      </c>
      <c r="D4" s="136" t="s">
        <v>14</v>
      </c>
      <c r="E4" s="84" t="s">
        <v>671</v>
      </c>
      <c r="F4" s="431">
        <f>SUMIF(lastik!C:C,C4,lastik!J:J)</f>
        <v>4</v>
      </c>
      <c r="G4" s="431">
        <f t="shared" si="1"/>
        <v>4</v>
      </c>
      <c r="H4" s="431">
        <v>2</v>
      </c>
      <c r="I4" s="431">
        <v>2</v>
      </c>
      <c r="J4" s="431">
        <f>SUMIF(beklenen!F:F,C4,beklenen!J:J)</f>
        <v>0</v>
      </c>
      <c r="K4" s="431">
        <f t="shared" si="2"/>
        <v>-5</v>
      </c>
      <c r="L4" s="435"/>
      <c r="M4" s="429">
        <v>5</v>
      </c>
      <c r="N4" s="429">
        <v>556960</v>
      </c>
      <c r="O4" s="429"/>
    </row>
    <row r="5" spans="1:16" x14ac:dyDescent="0.35">
      <c r="A5" s="31" t="s">
        <v>12</v>
      </c>
      <c r="B5" s="247" t="s">
        <v>469</v>
      </c>
      <c r="C5" s="37">
        <v>652858</v>
      </c>
      <c r="D5" s="38" t="s">
        <v>14</v>
      </c>
      <c r="E5" s="37" t="s">
        <v>672</v>
      </c>
      <c r="F5" s="431">
        <f>SUMIF(lastik!C:C,C5,lastik!J:J)</f>
        <v>6</v>
      </c>
      <c r="G5" s="431">
        <f t="shared" si="1"/>
        <v>6</v>
      </c>
      <c r="H5" s="431">
        <v>2</v>
      </c>
      <c r="I5" s="431">
        <v>2</v>
      </c>
      <c r="J5" s="431">
        <f>SUMIF(beklenen!F:F,C5,beklenen!J:J)</f>
        <v>0</v>
      </c>
      <c r="K5" s="431">
        <f t="shared" si="2"/>
        <v>-5</v>
      </c>
      <c r="L5" s="435"/>
      <c r="M5" s="429">
        <v>5</v>
      </c>
      <c r="N5" s="429">
        <v>656764</v>
      </c>
      <c r="O5" s="429"/>
    </row>
    <row r="6" spans="1:16" x14ac:dyDescent="0.35">
      <c r="A6" s="31" t="s">
        <v>12</v>
      </c>
      <c r="B6" s="247" t="s">
        <v>468</v>
      </c>
      <c r="C6" s="245">
        <v>256830</v>
      </c>
      <c r="D6" s="47" t="s">
        <v>15</v>
      </c>
      <c r="E6" s="245" t="s">
        <v>673</v>
      </c>
      <c r="F6" s="431">
        <f>SUMIF(lastik!C:C,C6,lastik!J:J)</f>
        <v>17</v>
      </c>
      <c r="G6" s="431">
        <f t="shared" si="1"/>
        <v>17</v>
      </c>
      <c r="H6" s="431">
        <v>4</v>
      </c>
      <c r="I6" s="431">
        <v>4</v>
      </c>
      <c r="J6" s="431">
        <f>SUMIF(beklenen!F:F,C6,beklenen!J:J)</f>
        <v>0</v>
      </c>
      <c r="K6" s="431">
        <f t="shared" si="2"/>
        <v>-5</v>
      </c>
      <c r="L6" s="435"/>
      <c r="M6" s="429">
        <v>5</v>
      </c>
      <c r="N6" s="429">
        <v>241370</v>
      </c>
      <c r="O6" s="429"/>
    </row>
    <row r="7" spans="1:16" x14ac:dyDescent="0.35">
      <c r="A7" s="31" t="s">
        <v>12</v>
      </c>
      <c r="B7" s="247" t="s">
        <v>468</v>
      </c>
      <c r="C7" s="39">
        <v>552050</v>
      </c>
      <c r="D7" s="43" t="s">
        <v>15</v>
      </c>
      <c r="E7" s="85" t="s">
        <v>671</v>
      </c>
      <c r="F7" s="431">
        <f>SUMIF(lastik!C:C,C7,lastik!J:J)</f>
        <v>30</v>
      </c>
      <c r="G7" s="431">
        <f t="shared" si="1"/>
        <v>30</v>
      </c>
      <c r="H7" s="431">
        <v>4</v>
      </c>
      <c r="I7" s="431">
        <v>4</v>
      </c>
      <c r="J7" s="431">
        <f>SUMIF(beklenen!F:F,C7,beklenen!J:J)</f>
        <v>0</v>
      </c>
      <c r="K7" s="431">
        <f t="shared" si="2"/>
        <v>-5</v>
      </c>
      <c r="L7" s="435"/>
      <c r="M7" s="429">
        <v>5</v>
      </c>
      <c r="N7" s="429">
        <v>241376</v>
      </c>
      <c r="O7" s="429"/>
    </row>
    <row r="8" spans="1:16" x14ac:dyDescent="0.35">
      <c r="A8" s="31" t="s">
        <v>12</v>
      </c>
      <c r="B8" s="247" t="s">
        <v>469</v>
      </c>
      <c r="C8" s="44">
        <v>256831</v>
      </c>
      <c r="D8" s="246" t="s">
        <v>15</v>
      </c>
      <c r="E8" s="245" t="s">
        <v>674</v>
      </c>
      <c r="F8" s="431">
        <f>SUMIF(lastik!C:C,C8,lastik!J:J)</f>
        <v>20</v>
      </c>
      <c r="G8" s="431">
        <f t="shared" si="1"/>
        <v>20</v>
      </c>
      <c r="H8" s="431">
        <v>8</v>
      </c>
      <c r="I8" s="431">
        <v>8</v>
      </c>
      <c r="J8" s="431">
        <f>SUMIF(beklenen!F:F,C8,beklenen!J:J)</f>
        <v>0</v>
      </c>
      <c r="K8" s="431">
        <f t="shared" si="2"/>
        <v>-5</v>
      </c>
      <c r="L8" s="435"/>
      <c r="M8" s="429">
        <v>5</v>
      </c>
      <c r="N8" s="429">
        <v>242141</v>
      </c>
      <c r="O8" s="429"/>
    </row>
    <row r="9" spans="1:16" x14ac:dyDescent="0.35">
      <c r="A9" s="31" t="s">
        <v>12</v>
      </c>
      <c r="B9" s="247" t="s">
        <v>469</v>
      </c>
      <c r="C9" s="39">
        <v>552051</v>
      </c>
      <c r="D9" s="51" t="s">
        <v>15</v>
      </c>
      <c r="E9" s="245" t="s">
        <v>672</v>
      </c>
      <c r="F9" s="431">
        <f>SUMIF(lastik!C:C,C9,lastik!J:J)</f>
        <v>11</v>
      </c>
      <c r="G9" s="431">
        <f t="shared" si="1"/>
        <v>11</v>
      </c>
      <c r="H9" s="431">
        <v>4</v>
      </c>
      <c r="I9" s="431">
        <v>4</v>
      </c>
      <c r="J9" s="431">
        <f>SUMIF(beklenen!F:F,C9,beklenen!J:J)</f>
        <v>0</v>
      </c>
      <c r="K9" s="431">
        <f t="shared" si="2"/>
        <v>-5</v>
      </c>
      <c r="L9" s="435"/>
      <c r="M9" s="429">
        <v>5</v>
      </c>
      <c r="N9" s="429">
        <v>642245</v>
      </c>
      <c r="O9" s="429"/>
    </row>
    <row r="10" spans="1:16" x14ac:dyDescent="0.35">
      <c r="A10" s="31" t="s">
        <v>12</v>
      </c>
      <c r="B10" s="247" t="s">
        <v>467</v>
      </c>
      <c r="C10" s="32">
        <v>556140</v>
      </c>
      <c r="D10" s="45" t="s">
        <v>16</v>
      </c>
      <c r="E10" s="84" t="s">
        <v>675</v>
      </c>
      <c r="F10" s="431">
        <f>SUMIF(lastik!C:C,C10,lastik!J:J)</f>
        <v>9</v>
      </c>
      <c r="G10" s="431">
        <f t="shared" si="1"/>
        <v>9</v>
      </c>
      <c r="H10" s="431">
        <v>2</v>
      </c>
      <c r="I10" s="431">
        <v>8</v>
      </c>
      <c r="J10" s="431">
        <f>SUMIF(beklenen!F:F,C10,beklenen!J:J)</f>
        <v>0</v>
      </c>
      <c r="K10" s="431">
        <f t="shared" si="2"/>
        <v>-5</v>
      </c>
      <c r="L10" s="435"/>
      <c r="M10" s="429">
        <v>5</v>
      </c>
      <c r="N10" s="429">
        <v>242821</v>
      </c>
      <c r="O10" s="429"/>
    </row>
    <row r="11" spans="1:16" x14ac:dyDescent="0.35">
      <c r="A11" s="31" t="s">
        <v>12</v>
      </c>
      <c r="B11" s="247" t="s">
        <v>467</v>
      </c>
      <c r="C11" s="39">
        <v>256302</v>
      </c>
      <c r="D11" s="43" t="s">
        <v>17</v>
      </c>
      <c r="E11" s="245" t="s">
        <v>676</v>
      </c>
      <c r="F11" s="431">
        <f>SUMIF(lastik!C:C,C11,lastik!J:J)</f>
        <v>2</v>
      </c>
      <c r="G11" s="431">
        <f t="shared" si="1"/>
        <v>2</v>
      </c>
      <c r="H11" s="431">
        <v>2</v>
      </c>
      <c r="I11" s="431">
        <v>2</v>
      </c>
      <c r="J11" s="431">
        <f>SUMIF(beklenen!F:F,C11,beklenen!J:J)</f>
        <v>0</v>
      </c>
      <c r="K11" s="431">
        <f t="shared" si="2"/>
        <v>-5</v>
      </c>
      <c r="L11" s="435"/>
      <c r="M11" s="429">
        <v>5</v>
      </c>
      <c r="N11" s="429">
        <v>642305</v>
      </c>
      <c r="O11" s="429"/>
    </row>
    <row r="12" spans="1:16" x14ac:dyDescent="0.35">
      <c r="A12" s="31" t="s">
        <v>12</v>
      </c>
      <c r="B12" s="247" t="s">
        <v>469</v>
      </c>
      <c r="C12" s="340">
        <v>256333</v>
      </c>
      <c r="D12" s="51" t="s">
        <v>17</v>
      </c>
      <c r="E12" s="341" t="s">
        <v>677</v>
      </c>
      <c r="F12" s="431">
        <f>SUMIF(lastik!C:C,C12,lastik!J:J)</f>
        <v>4</v>
      </c>
      <c r="G12" s="431">
        <f t="shared" si="1"/>
        <v>4</v>
      </c>
      <c r="H12" s="431">
        <v>4</v>
      </c>
      <c r="I12" s="431">
        <v>4</v>
      </c>
      <c r="J12" s="431">
        <f>SUMIF(beklenen!F:F,C12,beklenen!J:J)</f>
        <v>4</v>
      </c>
      <c r="K12" s="431">
        <f t="shared" si="2"/>
        <v>-5</v>
      </c>
      <c r="L12" s="435"/>
      <c r="M12" s="429">
        <v>5</v>
      </c>
      <c r="N12" s="429">
        <v>242571</v>
      </c>
      <c r="O12" s="429"/>
    </row>
    <row r="13" spans="1:16" x14ac:dyDescent="0.35">
      <c r="A13" s="337" t="s">
        <v>12</v>
      </c>
      <c r="B13" s="334" t="s">
        <v>468</v>
      </c>
      <c r="C13" s="338">
        <v>256402</v>
      </c>
      <c r="D13" s="342" t="s">
        <v>18</v>
      </c>
      <c r="E13" s="339" t="s">
        <v>676</v>
      </c>
      <c r="F13" s="431">
        <f>SUMIF(lastik!C:C,C13,lastik!J:J)</f>
        <v>0</v>
      </c>
      <c r="G13" s="431">
        <f t="shared" si="1"/>
        <v>0</v>
      </c>
      <c r="H13" s="431">
        <v>8</v>
      </c>
      <c r="I13" s="431">
        <v>4</v>
      </c>
      <c r="J13" s="431">
        <f>SUMIF(beklenen!F:F,C13,beklenen!J:J)</f>
        <v>0</v>
      </c>
      <c r="K13" s="431">
        <f t="shared" si="2"/>
        <v>3</v>
      </c>
      <c r="L13" s="435"/>
      <c r="M13" s="429">
        <v>5</v>
      </c>
      <c r="N13" s="429">
        <v>242822</v>
      </c>
      <c r="O13" s="429"/>
    </row>
    <row r="14" spans="1:16" x14ac:dyDescent="0.35">
      <c r="A14" s="337" t="s">
        <v>12</v>
      </c>
      <c r="B14" s="334" t="s">
        <v>468</v>
      </c>
      <c r="C14" s="338">
        <v>256418</v>
      </c>
      <c r="D14" s="342" t="s">
        <v>18</v>
      </c>
      <c r="E14" s="339" t="s">
        <v>809</v>
      </c>
      <c r="F14" s="431">
        <f>SUMIF(lastik!C:C,C14,lastik!J:J)</f>
        <v>18</v>
      </c>
      <c r="G14" s="431">
        <f>F14</f>
        <v>18</v>
      </c>
      <c r="H14" s="431">
        <v>8</v>
      </c>
      <c r="I14" s="431">
        <v>4</v>
      </c>
      <c r="J14" s="431">
        <f>SUMIF(beklenen!F:F,C14,beklenen!J:J)</f>
        <v>0</v>
      </c>
      <c r="K14" s="431">
        <f t="shared" si="2"/>
        <v>-5</v>
      </c>
      <c r="L14" s="435"/>
      <c r="M14" s="429">
        <v>5</v>
      </c>
      <c r="N14" s="429">
        <v>242696</v>
      </c>
      <c r="O14" s="429"/>
    </row>
    <row r="15" spans="1:16" x14ac:dyDescent="0.35">
      <c r="A15" s="337" t="s">
        <v>12</v>
      </c>
      <c r="B15" s="334" t="s">
        <v>468</v>
      </c>
      <c r="C15" s="339">
        <v>656447</v>
      </c>
      <c r="D15" s="342" t="s">
        <v>18</v>
      </c>
      <c r="E15" s="339" t="s">
        <v>681</v>
      </c>
      <c r="F15" s="431">
        <f>SUMIF(lastik!C:C,C15,lastik!J:J)</f>
        <v>13</v>
      </c>
      <c r="G15" s="431">
        <f t="shared" si="1"/>
        <v>13</v>
      </c>
      <c r="H15" s="431">
        <v>4</v>
      </c>
      <c r="I15" s="431">
        <v>4</v>
      </c>
      <c r="J15" s="431">
        <f>SUMIF(beklenen!F:F,C15,beklenen!J:J)</f>
        <v>0</v>
      </c>
      <c r="K15" s="431">
        <f t="shared" si="2"/>
        <v>-5</v>
      </c>
      <c r="L15" s="435"/>
      <c r="M15" s="429">
        <v>5</v>
      </c>
      <c r="N15" s="429">
        <v>642401</v>
      </c>
      <c r="O15" s="429"/>
    </row>
    <row r="16" spans="1:16" x14ac:dyDescent="0.35">
      <c r="A16" s="337" t="s">
        <v>12</v>
      </c>
      <c r="B16" s="334" t="s">
        <v>469</v>
      </c>
      <c r="C16" s="339">
        <v>256436</v>
      </c>
      <c r="D16" s="342" t="s">
        <v>18</v>
      </c>
      <c r="E16" s="339" t="s">
        <v>2849</v>
      </c>
      <c r="F16" s="431">
        <f>SUMIF(lastik!C:C,C16,lastik!J:J)</f>
        <v>2</v>
      </c>
      <c r="G16" s="431">
        <f>F16</f>
        <v>2</v>
      </c>
      <c r="H16" s="431">
        <v>0</v>
      </c>
      <c r="I16" s="431">
        <v>0</v>
      </c>
      <c r="J16" s="431">
        <f>SUMIF(beklenen!F:F,C16,beklenen!J:J)</f>
        <v>6</v>
      </c>
      <c r="K16" s="431">
        <f t="shared" si="2"/>
        <v>-5</v>
      </c>
      <c r="L16" s="435"/>
      <c r="M16" s="429">
        <v>5</v>
      </c>
      <c r="N16" s="429">
        <v>642581</v>
      </c>
      <c r="O16" s="429"/>
    </row>
    <row r="17" spans="1:15" x14ac:dyDescent="0.35">
      <c r="A17" s="337" t="s">
        <v>12</v>
      </c>
      <c r="B17" s="334" t="s">
        <v>469</v>
      </c>
      <c r="C17" s="338">
        <v>256433</v>
      </c>
      <c r="D17" s="343" t="s">
        <v>18</v>
      </c>
      <c r="E17" s="339" t="s">
        <v>677</v>
      </c>
      <c r="F17" s="431">
        <f>SUMIF(lastik!C:C,C17,lastik!J:J)</f>
        <v>4</v>
      </c>
      <c r="G17" s="431">
        <f t="shared" si="1"/>
        <v>4</v>
      </c>
      <c r="H17" s="431">
        <v>8</v>
      </c>
      <c r="I17" s="431">
        <v>8</v>
      </c>
      <c r="J17" s="431">
        <f>SUMIF(beklenen!F:F,C17,beklenen!J:J)</f>
        <v>12</v>
      </c>
      <c r="K17" s="431">
        <f t="shared" si="2"/>
        <v>-5</v>
      </c>
      <c r="L17" s="435"/>
      <c r="M17" s="429">
        <v>5</v>
      </c>
      <c r="N17" s="429">
        <v>242515</v>
      </c>
      <c r="O17" s="429"/>
    </row>
    <row r="18" spans="1:15" x14ac:dyDescent="0.35">
      <c r="A18" s="337" t="s">
        <v>12</v>
      </c>
      <c r="B18" s="334" t="s">
        <v>469</v>
      </c>
      <c r="C18" s="338">
        <v>256427</v>
      </c>
      <c r="D18" s="208" t="s">
        <v>18</v>
      </c>
      <c r="E18" s="339" t="s">
        <v>679</v>
      </c>
      <c r="F18" s="431">
        <f>SUMIF(lastik!C:C,C18,lastik!J:J)</f>
        <v>5</v>
      </c>
      <c r="G18" s="431">
        <f t="shared" si="1"/>
        <v>5</v>
      </c>
      <c r="H18" s="431">
        <v>8</v>
      </c>
      <c r="I18" s="431">
        <v>4</v>
      </c>
      <c r="J18" s="431">
        <f>SUMIF(beklenen!F:F,C18,beklenen!J:J)</f>
        <v>0</v>
      </c>
      <c r="K18" s="431">
        <f t="shared" si="2"/>
        <v>-2</v>
      </c>
      <c r="L18" s="435"/>
      <c r="M18" s="429">
        <v>5</v>
      </c>
      <c r="N18" s="429">
        <v>242697</v>
      </c>
      <c r="O18" s="429"/>
    </row>
    <row r="19" spans="1:15" x14ac:dyDescent="0.35">
      <c r="A19" s="337" t="s">
        <v>12</v>
      </c>
      <c r="B19" s="334" t="s">
        <v>470</v>
      </c>
      <c r="C19" s="338">
        <v>256434</v>
      </c>
      <c r="D19" s="342" t="s">
        <v>18</v>
      </c>
      <c r="E19" s="339" t="s">
        <v>678</v>
      </c>
      <c r="F19" s="431">
        <f>SUMIF(lastik!C:C,C19,lastik!J:J)</f>
        <v>2</v>
      </c>
      <c r="G19" s="431">
        <f t="shared" si="1"/>
        <v>2</v>
      </c>
      <c r="H19" s="431">
        <v>0</v>
      </c>
      <c r="I19" s="431">
        <v>0</v>
      </c>
      <c r="J19" s="431">
        <f>SUMIF(beklenen!F:F,C19,beklenen!J:J)</f>
        <v>0</v>
      </c>
      <c r="K19" s="431">
        <f t="shared" si="2"/>
        <v>-5</v>
      </c>
      <c r="L19" s="435"/>
      <c r="M19" s="429">
        <v>5</v>
      </c>
      <c r="N19" s="429">
        <v>642403</v>
      </c>
      <c r="O19" s="429"/>
    </row>
    <row r="20" spans="1:15" x14ac:dyDescent="0.35">
      <c r="A20" s="337" t="s">
        <v>12</v>
      </c>
      <c r="B20" s="334" t="s">
        <v>471</v>
      </c>
      <c r="C20" s="339">
        <v>256428</v>
      </c>
      <c r="D20" s="208" t="s">
        <v>18</v>
      </c>
      <c r="E20" s="339" t="s">
        <v>680</v>
      </c>
      <c r="F20" s="431">
        <f>SUMIF(lastik!C:C,C20,lastik!J:J)</f>
        <v>8</v>
      </c>
      <c r="G20" s="431">
        <f t="shared" si="1"/>
        <v>8</v>
      </c>
      <c r="H20" s="431">
        <v>8</v>
      </c>
      <c r="I20" s="431">
        <v>4</v>
      </c>
      <c r="J20" s="431">
        <f>SUMIF(beklenen!F:F,C20,beklenen!J:J)</f>
        <v>0</v>
      </c>
      <c r="K20" s="431">
        <f t="shared" si="2"/>
        <v>-5</v>
      </c>
      <c r="L20" s="435"/>
      <c r="M20" s="429">
        <v>5</v>
      </c>
      <c r="N20" s="429">
        <v>243623</v>
      </c>
      <c r="O20" s="429"/>
    </row>
    <row r="21" spans="1:15" x14ac:dyDescent="0.35">
      <c r="A21" s="337" t="s">
        <v>12</v>
      </c>
      <c r="B21" s="334" t="s">
        <v>471</v>
      </c>
      <c r="C21" s="339">
        <v>256438</v>
      </c>
      <c r="D21" s="208" t="s">
        <v>18</v>
      </c>
      <c r="E21" s="339" t="s">
        <v>1571</v>
      </c>
      <c r="F21" s="431">
        <f>SUMIF(lastik!C:C,C21,lastik!J:J)</f>
        <v>12</v>
      </c>
      <c r="G21" s="431">
        <f>F21</f>
        <v>12</v>
      </c>
      <c r="H21" s="431">
        <v>4</v>
      </c>
      <c r="I21" s="431">
        <v>4</v>
      </c>
      <c r="J21" s="431">
        <f>SUMIF(beklenen!F:F,C21,beklenen!J:J)</f>
        <v>10</v>
      </c>
      <c r="K21" s="431">
        <f t="shared" si="2"/>
        <v>-5</v>
      </c>
      <c r="L21" s="435"/>
      <c r="M21" s="429">
        <v>5</v>
      </c>
      <c r="N21" s="429">
        <v>243816</v>
      </c>
      <c r="O21" s="429"/>
    </row>
    <row r="22" spans="1:15" x14ac:dyDescent="0.35">
      <c r="A22" s="31" t="s">
        <v>12</v>
      </c>
      <c r="B22" s="247" t="s">
        <v>470</v>
      </c>
      <c r="C22" s="39">
        <v>256522</v>
      </c>
      <c r="D22" s="47" t="s">
        <v>19</v>
      </c>
      <c r="E22" s="245" t="s">
        <v>809</v>
      </c>
      <c r="F22" s="431">
        <f>SUMIF(lastik!C:C,C22,lastik!J:J)</f>
        <v>26</v>
      </c>
      <c r="G22" s="431">
        <f t="shared" si="1"/>
        <v>26</v>
      </c>
      <c r="H22" s="431">
        <v>4</v>
      </c>
      <c r="I22" s="431">
        <v>8</v>
      </c>
      <c r="J22" s="431">
        <f>SUMIF(beklenen!F:F,C22,beklenen!J:J)</f>
        <v>0</v>
      </c>
      <c r="K22" s="431">
        <f t="shared" si="2"/>
        <v>-5</v>
      </c>
      <c r="L22" s="435"/>
      <c r="M22" s="429">
        <v>5</v>
      </c>
      <c r="N22" s="429">
        <v>245922</v>
      </c>
      <c r="O22" s="429"/>
    </row>
    <row r="23" spans="1:15" x14ac:dyDescent="0.35">
      <c r="A23" s="31" t="s">
        <v>12</v>
      </c>
      <c r="B23" s="247" t="s">
        <v>470</v>
      </c>
      <c r="C23" s="245">
        <v>256534</v>
      </c>
      <c r="D23" s="246" t="s">
        <v>19</v>
      </c>
      <c r="E23" s="245" t="s">
        <v>1264</v>
      </c>
      <c r="F23" s="431">
        <f>SUMIF(lastik!C:C,C23,lastik!J:J)</f>
        <v>9</v>
      </c>
      <c r="G23" s="431">
        <f>F23+F25</f>
        <v>21</v>
      </c>
      <c r="H23" s="436">
        <v>4</v>
      </c>
      <c r="I23" s="436">
        <v>0</v>
      </c>
      <c r="J23" s="431">
        <f>SUMIF(beklenen!F:F,C23,beklenen!J:J)</f>
        <v>0</v>
      </c>
      <c r="K23" s="431">
        <f t="shared" si="2"/>
        <v>-5</v>
      </c>
      <c r="L23" s="435"/>
      <c r="M23" s="429">
        <v>5</v>
      </c>
      <c r="N23" s="429">
        <v>243817</v>
      </c>
      <c r="O23" s="429"/>
    </row>
    <row r="24" spans="1:15" x14ac:dyDescent="0.35">
      <c r="A24" s="31" t="s">
        <v>12</v>
      </c>
      <c r="B24" s="247" t="s">
        <v>1266</v>
      </c>
      <c r="C24" s="245">
        <v>356337</v>
      </c>
      <c r="D24" s="246" t="s">
        <v>19</v>
      </c>
      <c r="E24" s="245" t="s">
        <v>2283</v>
      </c>
      <c r="F24" s="431">
        <f>SUMIF(lastik!C:C,C24,lastik!J:J)</f>
        <v>10</v>
      </c>
      <c r="G24" s="431">
        <f>F24+F26</f>
        <v>40</v>
      </c>
      <c r="H24" s="436">
        <v>4</v>
      </c>
      <c r="I24" s="436">
        <v>4</v>
      </c>
      <c r="J24" s="431">
        <f>SUMIF(beklenen!F:F,C24,beklenen!J:J)</f>
        <v>0</v>
      </c>
      <c r="K24" s="431">
        <f t="shared" si="2"/>
        <v>-5</v>
      </c>
      <c r="L24" s="435"/>
      <c r="M24" s="429">
        <v>5</v>
      </c>
      <c r="N24" s="429">
        <v>643410</v>
      </c>
      <c r="O24" s="429"/>
    </row>
    <row r="25" spans="1:15" x14ac:dyDescent="0.35">
      <c r="A25" s="31" t="s">
        <v>12</v>
      </c>
      <c r="B25" s="247" t="s">
        <v>471</v>
      </c>
      <c r="C25" s="245">
        <v>256529</v>
      </c>
      <c r="D25" s="246" t="s">
        <v>19</v>
      </c>
      <c r="E25" s="245" t="s">
        <v>1571</v>
      </c>
      <c r="F25" s="431">
        <f>SUMIF(lastik!C:C,C25,lastik!J:J)</f>
        <v>12</v>
      </c>
      <c r="H25" s="436"/>
      <c r="I25" s="436"/>
      <c r="J25" s="431">
        <f>SUMIF(beklenen!F:F,C25,beklenen!J:J)</f>
        <v>0</v>
      </c>
      <c r="K25" s="431">
        <f t="shared" si="2"/>
        <v>-5</v>
      </c>
      <c r="L25" s="435"/>
      <c r="M25" s="429">
        <v>5</v>
      </c>
      <c r="N25" s="429">
        <v>643413</v>
      </c>
      <c r="O25" s="429"/>
    </row>
    <row r="26" spans="1:15" x14ac:dyDescent="0.35">
      <c r="A26" s="31" t="s">
        <v>12</v>
      </c>
      <c r="B26" s="247" t="s">
        <v>471</v>
      </c>
      <c r="C26" s="39">
        <v>256523</v>
      </c>
      <c r="D26" s="58" t="s">
        <v>19</v>
      </c>
      <c r="E26" s="245" t="s">
        <v>825</v>
      </c>
      <c r="F26" s="431">
        <f>SUMIF(lastik!C:C,C26,lastik!J:J)</f>
        <v>30</v>
      </c>
      <c r="G26" s="431">
        <f t="shared" ref="G26:G41" si="3">F26</f>
        <v>30</v>
      </c>
      <c r="H26" s="431">
        <v>8</v>
      </c>
      <c r="I26" s="431">
        <v>16</v>
      </c>
      <c r="J26" s="431">
        <f>SUMIF(beklenen!F:F,C26,beklenen!J:J)</f>
        <v>0</v>
      </c>
      <c r="K26" s="431">
        <f t="shared" si="2"/>
        <v>-5</v>
      </c>
      <c r="L26" s="435"/>
      <c r="M26" s="429">
        <v>5</v>
      </c>
      <c r="N26" s="429">
        <v>643414</v>
      </c>
      <c r="O26" s="429"/>
    </row>
    <row r="27" spans="1:15" x14ac:dyDescent="0.35">
      <c r="A27" s="31" t="s">
        <v>12</v>
      </c>
      <c r="B27" s="247" t="s">
        <v>471</v>
      </c>
      <c r="C27" s="245">
        <v>256528</v>
      </c>
      <c r="D27" s="246" t="s">
        <v>19</v>
      </c>
      <c r="E27" s="245" t="s">
        <v>680</v>
      </c>
      <c r="F27" s="431">
        <f>SUMIF(lastik!C:C,C27,lastik!J:J)</f>
        <v>4</v>
      </c>
      <c r="G27" s="431">
        <f>F27</f>
        <v>4</v>
      </c>
      <c r="H27" s="431">
        <v>4</v>
      </c>
      <c r="I27" s="431">
        <v>8</v>
      </c>
      <c r="J27" s="431">
        <f>SUMIF(beklenen!F:F,C27,beklenen!J:J)</f>
        <v>0</v>
      </c>
      <c r="K27" s="431">
        <f t="shared" si="2"/>
        <v>-5</v>
      </c>
      <c r="L27" s="435"/>
      <c r="M27" s="429">
        <v>5</v>
      </c>
      <c r="N27" s="429">
        <v>645936</v>
      </c>
      <c r="O27" s="429"/>
    </row>
    <row r="28" spans="1:15" x14ac:dyDescent="0.35">
      <c r="A28" s="31" t="s">
        <v>12</v>
      </c>
      <c r="B28" s="247" t="s">
        <v>1266</v>
      </c>
      <c r="C28" s="245">
        <v>356335</v>
      </c>
      <c r="D28" s="246" t="s">
        <v>19</v>
      </c>
      <c r="E28" s="245" t="s">
        <v>2284</v>
      </c>
      <c r="F28" s="431">
        <f>SUMIF(lastik!C:C,C28,lastik!J:J)</f>
        <v>12</v>
      </c>
      <c r="G28" s="431">
        <f>F28</f>
        <v>12</v>
      </c>
      <c r="H28" s="431">
        <v>4</v>
      </c>
      <c r="I28" s="431">
        <v>8</v>
      </c>
      <c r="J28" s="431">
        <f>SUMIF(beklenen!F:F,C28,beklenen!J:J)</f>
        <v>0</v>
      </c>
      <c r="K28" s="431">
        <f t="shared" si="2"/>
        <v>-5</v>
      </c>
      <c r="L28" s="435"/>
      <c r="M28" s="429">
        <v>5</v>
      </c>
      <c r="N28" s="429">
        <v>643668</v>
      </c>
      <c r="O28" s="429"/>
    </row>
    <row r="29" spans="1:15" x14ac:dyDescent="0.35">
      <c r="A29" s="31" t="s">
        <v>12</v>
      </c>
      <c r="B29" s="247" t="s">
        <v>469</v>
      </c>
      <c r="C29" s="37">
        <v>556029</v>
      </c>
      <c r="D29" s="437" t="s">
        <v>354</v>
      </c>
      <c r="E29" s="344" t="s">
        <v>1457</v>
      </c>
      <c r="F29" s="431">
        <f>SUMIF(lastik!C:C,C29,lastik!J:J)</f>
        <v>12</v>
      </c>
      <c r="G29" s="431">
        <f t="shared" si="3"/>
        <v>12</v>
      </c>
      <c r="H29" s="431">
        <v>4</v>
      </c>
      <c r="I29" s="431">
        <v>4</v>
      </c>
      <c r="J29" s="431">
        <f>SUMIF(beklenen!F:F,C29,beklenen!J:J)</f>
        <v>0</v>
      </c>
      <c r="K29" s="431">
        <f t="shared" si="2"/>
        <v>-5</v>
      </c>
      <c r="L29" s="435"/>
      <c r="M29" s="429">
        <v>5</v>
      </c>
      <c r="N29" s="429">
        <v>643416</v>
      </c>
      <c r="O29" s="429"/>
    </row>
    <row r="30" spans="1:15" x14ac:dyDescent="0.35">
      <c r="A30" s="31" t="s">
        <v>12</v>
      </c>
      <c r="B30" s="247" t="s">
        <v>468</v>
      </c>
      <c r="C30" s="39">
        <v>256614</v>
      </c>
      <c r="D30" s="62" t="s">
        <v>20</v>
      </c>
      <c r="E30" s="245" t="s">
        <v>682</v>
      </c>
      <c r="F30" s="431">
        <f>SUMIF(lastik!C:C,C30,lastik!J:J)</f>
        <v>22</v>
      </c>
      <c r="G30" s="431">
        <f t="shared" si="3"/>
        <v>22</v>
      </c>
      <c r="H30" s="431">
        <v>4</v>
      </c>
      <c r="I30" s="431">
        <v>8</v>
      </c>
      <c r="J30" s="431">
        <f>SUMIF(beklenen!F:F,C30,beklenen!J:J)</f>
        <v>0</v>
      </c>
      <c r="K30" s="431">
        <f t="shared" si="2"/>
        <v>-5</v>
      </c>
      <c r="L30" s="435"/>
      <c r="M30" s="429">
        <v>5</v>
      </c>
      <c r="N30" s="429">
        <v>243610</v>
      </c>
      <c r="O30" s="429"/>
    </row>
    <row r="31" spans="1:15" x14ac:dyDescent="0.35">
      <c r="A31" s="31" t="s">
        <v>12</v>
      </c>
      <c r="B31" s="247" t="s">
        <v>468</v>
      </c>
      <c r="C31" s="39">
        <v>256613</v>
      </c>
      <c r="D31" s="62" t="s">
        <v>20</v>
      </c>
      <c r="E31" s="245" t="s">
        <v>2398</v>
      </c>
      <c r="F31" s="431">
        <f>SUMIF(lastik!C:C,C31,lastik!J:J)</f>
        <v>12</v>
      </c>
      <c r="G31" s="431">
        <f>F31</f>
        <v>12</v>
      </c>
      <c r="H31" s="431">
        <v>4</v>
      </c>
      <c r="I31" s="431">
        <v>8</v>
      </c>
      <c r="J31" s="431">
        <f>SUMIF(beklenen!F:F,C31,beklenen!J:J)</f>
        <v>0</v>
      </c>
      <c r="K31" s="431">
        <f t="shared" si="2"/>
        <v>-5</v>
      </c>
      <c r="L31" s="435"/>
      <c r="M31" s="429">
        <v>5</v>
      </c>
      <c r="N31" s="429">
        <v>643671</v>
      </c>
      <c r="O31" s="429"/>
    </row>
    <row r="32" spans="1:15" x14ac:dyDescent="0.35">
      <c r="A32" s="31" t="s">
        <v>12</v>
      </c>
      <c r="B32" s="247" t="s">
        <v>468</v>
      </c>
      <c r="C32" s="39">
        <v>656647</v>
      </c>
      <c r="D32" s="246" t="s">
        <v>20</v>
      </c>
      <c r="E32" s="245" t="s">
        <v>686</v>
      </c>
      <c r="F32" s="431">
        <f>SUMIF(lastik!C:C,C32,lastik!J:J)</f>
        <v>13</v>
      </c>
      <c r="G32" s="431">
        <f t="shared" si="3"/>
        <v>13</v>
      </c>
      <c r="H32" s="431">
        <v>4</v>
      </c>
      <c r="I32" s="431">
        <v>8</v>
      </c>
      <c r="J32" s="431">
        <f>SUMIF(beklenen!F:F,C32,beklenen!J:J)</f>
        <v>0</v>
      </c>
      <c r="K32" s="431">
        <f t="shared" si="2"/>
        <v>-5</v>
      </c>
      <c r="L32" s="435"/>
      <c r="M32" s="429">
        <v>5</v>
      </c>
      <c r="N32" s="429">
        <v>216153</v>
      </c>
      <c r="O32" s="429"/>
    </row>
    <row r="33" spans="1:15" x14ac:dyDescent="0.35">
      <c r="A33" s="31" t="s">
        <v>12</v>
      </c>
      <c r="B33" s="247" t="s">
        <v>468</v>
      </c>
      <c r="C33" s="245">
        <v>656654</v>
      </c>
      <c r="D33" s="246" t="s">
        <v>20</v>
      </c>
      <c r="E33" s="245" t="s">
        <v>687</v>
      </c>
      <c r="F33" s="431">
        <f>SUMIF(lastik!C:C,C33,lastik!J:J)</f>
        <v>28</v>
      </c>
      <c r="G33" s="431">
        <f t="shared" si="3"/>
        <v>28</v>
      </c>
      <c r="H33" s="431">
        <v>8</v>
      </c>
      <c r="I33" s="431">
        <v>12</v>
      </c>
      <c r="J33" s="431">
        <f>SUMIF(beklenen!F:F,C33,beklenen!J:J)</f>
        <v>0</v>
      </c>
      <c r="K33" s="431">
        <f t="shared" si="2"/>
        <v>-5</v>
      </c>
      <c r="L33" s="435"/>
      <c r="M33" s="429">
        <v>5</v>
      </c>
      <c r="N33" s="429">
        <v>544072</v>
      </c>
      <c r="O33" s="429"/>
    </row>
    <row r="34" spans="1:15" x14ac:dyDescent="0.35">
      <c r="A34" s="31" t="s">
        <v>12</v>
      </c>
      <c r="B34" s="247" t="s">
        <v>468</v>
      </c>
      <c r="C34" s="39">
        <v>356005</v>
      </c>
      <c r="D34" s="246" t="s">
        <v>20</v>
      </c>
      <c r="E34" s="48" t="s">
        <v>1294</v>
      </c>
      <c r="F34" s="431">
        <f>SUMIF(lastik!C:C,C34,lastik!J:J)</f>
        <v>1</v>
      </c>
      <c r="J34" s="431">
        <f>SUMIF(beklenen!F:F,C34,beklenen!J:J)</f>
        <v>0</v>
      </c>
      <c r="K34" s="431">
        <f t="shared" ref="K34:K65" si="4">IF((G34+J34)&lt;=H34,H34-(G34+J34),0)-M34</f>
        <v>-5</v>
      </c>
      <c r="L34" s="435"/>
      <c r="M34" s="429">
        <v>5</v>
      </c>
      <c r="N34" s="429">
        <v>544073</v>
      </c>
      <c r="O34" s="429"/>
    </row>
    <row r="35" spans="1:15" x14ac:dyDescent="0.35">
      <c r="A35" s="337" t="s">
        <v>12</v>
      </c>
      <c r="B35" s="334" t="s">
        <v>1266</v>
      </c>
      <c r="C35" s="280" t="s">
        <v>2831</v>
      </c>
      <c r="D35" s="83" t="s">
        <v>20</v>
      </c>
      <c r="E35" s="280" t="s">
        <v>2832</v>
      </c>
      <c r="F35" s="431">
        <f>SUMIF(lastik!C:C,C35,lastik!J:J)</f>
        <v>6</v>
      </c>
      <c r="G35" s="431">
        <f>F35+F34</f>
        <v>7</v>
      </c>
      <c r="H35" s="431">
        <v>8</v>
      </c>
      <c r="I35" s="431">
        <v>12</v>
      </c>
      <c r="J35" s="431">
        <f>SUMIF(beklenen!F:F,C35,beklenen!J:J)</f>
        <v>0</v>
      </c>
      <c r="K35" s="431">
        <f t="shared" si="4"/>
        <v>-4</v>
      </c>
      <c r="L35" s="435"/>
      <c r="M35" s="429">
        <v>5</v>
      </c>
      <c r="N35" s="429">
        <v>544379</v>
      </c>
      <c r="O35" s="429"/>
    </row>
    <row r="36" spans="1:15" x14ac:dyDescent="0.35">
      <c r="A36" s="31" t="s">
        <v>12</v>
      </c>
      <c r="B36" s="247" t="s">
        <v>469</v>
      </c>
      <c r="C36" s="39">
        <v>256633</v>
      </c>
      <c r="D36" s="43" t="s">
        <v>20</v>
      </c>
      <c r="E36" s="245" t="s">
        <v>685</v>
      </c>
      <c r="F36" s="431">
        <f>SUMIF(lastik!C:C,C36,lastik!J:J)</f>
        <v>31</v>
      </c>
      <c r="G36" s="431">
        <f t="shared" si="3"/>
        <v>31</v>
      </c>
      <c r="H36" s="436">
        <v>8</v>
      </c>
      <c r="I36" s="436">
        <v>20</v>
      </c>
      <c r="J36" s="431">
        <f>SUMIF(beklenen!F:F,C36,beklenen!J:J)</f>
        <v>0</v>
      </c>
      <c r="K36" s="431">
        <f t="shared" si="4"/>
        <v>-5</v>
      </c>
      <c r="L36" s="435"/>
      <c r="M36" s="429">
        <v>5</v>
      </c>
      <c r="N36" s="429">
        <v>544076</v>
      </c>
      <c r="O36" s="429"/>
    </row>
    <row r="37" spans="1:15" x14ac:dyDescent="0.35">
      <c r="A37" s="31" t="s">
        <v>12</v>
      </c>
      <c r="B37" s="247" t="s">
        <v>469</v>
      </c>
      <c r="C37" s="39">
        <v>256637</v>
      </c>
      <c r="D37" s="246" t="s">
        <v>20</v>
      </c>
      <c r="E37" s="245" t="s">
        <v>800</v>
      </c>
      <c r="F37" s="431">
        <f>SUMIF(lastik!C:C,C37,lastik!J:J)</f>
        <v>22</v>
      </c>
      <c r="G37" s="431">
        <f t="shared" si="3"/>
        <v>22</v>
      </c>
      <c r="H37" s="431">
        <v>16</v>
      </c>
      <c r="I37" s="431">
        <v>24</v>
      </c>
      <c r="J37" s="431">
        <f>SUMIF(beklenen!F:F,C37,beklenen!J:J)</f>
        <v>0</v>
      </c>
      <c r="K37" s="431">
        <f t="shared" si="4"/>
        <v>-5</v>
      </c>
      <c r="L37" s="435"/>
      <c r="M37" s="429">
        <v>5</v>
      </c>
      <c r="N37" s="429">
        <v>216176</v>
      </c>
      <c r="O37" s="429"/>
    </row>
    <row r="38" spans="1:15" x14ac:dyDescent="0.35">
      <c r="A38" s="337" t="s">
        <v>12</v>
      </c>
      <c r="B38" s="491" t="s">
        <v>469</v>
      </c>
      <c r="C38" s="215">
        <v>656677</v>
      </c>
      <c r="D38" s="83" t="s">
        <v>20</v>
      </c>
      <c r="E38" s="363" t="s">
        <v>693</v>
      </c>
      <c r="F38" s="431">
        <f>SUMIF(lastik!C:C,C38,lastik!J:J)</f>
        <v>14</v>
      </c>
      <c r="J38" s="431">
        <f>SUMIF(beklenen!F:F,C38,beklenen!J:J)</f>
        <v>0</v>
      </c>
      <c r="K38" s="431">
        <f t="shared" si="4"/>
        <v>-5</v>
      </c>
      <c r="L38" s="435"/>
      <c r="M38" s="429">
        <v>5</v>
      </c>
      <c r="N38" s="429">
        <v>544078</v>
      </c>
      <c r="O38" s="429"/>
    </row>
    <row r="39" spans="1:15" x14ac:dyDescent="0.35">
      <c r="A39" s="337" t="s">
        <v>12</v>
      </c>
      <c r="B39" s="491" t="s">
        <v>469</v>
      </c>
      <c r="C39" s="215">
        <v>656679</v>
      </c>
      <c r="D39" s="83" t="s">
        <v>20</v>
      </c>
      <c r="E39" s="280" t="s">
        <v>693</v>
      </c>
      <c r="F39" s="431">
        <f>SUMIF(lastik!C:C,C39,lastik!J:J)</f>
        <v>18</v>
      </c>
      <c r="G39" s="431">
        <f>F39+F38</f>
        <v>32</v>
      </c>
      <c r="H39" s="431">
        <v>8</v>
      </c>
      <c r="I39" s="431">
        <v>12</v>
      </c>
      <c r="J39" s="431">
        <f>SUMIF(beklenen!F:F,C39,beklenen!J:J)</f>
        <v>0</v>
      </c>
      <c r="K39" s="431">
        <f t="shared" ref="K39" si="5">IF((G39+J39)&lt;=H39,H39-(G39+J39),0)-M39</f>
        <v>-5</v>
      </c>
      <c r="L39" s="435"/>
      <c r="M39" s="429">
        <v>5</v>
      </c>
      <c r="N39" s="429">
        <v>216178</v>
      </c>
      <c r="O39" s="429"/>
    </row>
    <row r="40" spans="1:15" x14ac:dyDescent="0.35">
      <c r="A40" s="31" t="s">
        <v>12</v>
      </c>
      <c r="B40" s="247" t="s">
        <v>469</v>
      </c>
      <c r="C40" s="245">
        <v>656667</v>
      </c>
      <c r="D40" s="246" t="s">
        <v>20</v>
      </c>
      <c r="E40" s="245" t="s">
        <v>672</v>
      </c>
      <c r="F40" s="431">
        <f>SUMIF(lastik!C:C,C40,lastik!J:J)</f>
        <v>26</v>
      </c>
      <c r="G40" s="431">
        <f t="shared" si="3"/>
        <v>26</v>
      </c>
      <c r="H40" s="431">
        <v>12</v>
      </c>
      <c r="I40" s="431">
        <v>20</v>
      </c>
      <c r="J40" s="431">
        <f>SUMIF(beklenen!F:F,C40,beklenen!J:J)</f>
        <v>0</v>
      </c>
      <c r="K40" s="431">
        <f t="shared" si="4"/>
        <v>-5</v>
      </c>
      <c r="L40" s="435"/>
      <c r="M40" s="429">
        <v>5</v>
      </c>
      <c r="N40" s="429">
        <v>545209</v>
      </c>
      <c r="O40" s="429"/>
    </row>
    <row r="41" spans="1:15" x14ac:dyDescent="0.35">
      <c r="A41" s="337" t="s">
        <v>12</v>
      </c>
      <c r="B41" s="334" t="s">
        <v>1266</v>
      </c>
      <c r="C41" s="280" t="s">
        <v>2417</v>
      </c>
      <c r="D41" s="83" t="s">
        <v>20</v>
      </c>
      <c r="E41" s="280" t="s">
        <v>2513</v>
      </c>
      <c r="F41" s="431">
        <f>SUMIF(lastik!C:C,C41,lastik!J:J)</f>
        <v>8</v>
      </c>
      <c r="G41" s="431">
        <f t="shared" si="3"/>
        <v>8</v>
      </c>
      <c r="H41" s="431">
        <v>8</v>
      </c>
      <c r="I41" s="431">
        <v>20</v>
      </c>
      <c r="J41" s="431">
        <f>SUMIF(beklenen!F:F,C41,beklenen!J:J)</f>
        <v>0</v>
      </c>
      <c r="K41" s="431">
        <f t="shared" si="4"/>
        <v>-5</v>
      </c>
      <c r="L41" s="435"/>
      <c r="M41" s="429">
        <v>5</v>
      </c>
      <c r="N41" s="429">
        <v>544083</v>
      </c>
      <c r="O41" s="429"/>
    </row>
    <row r="42" spans="1:15" x14ac:dyDescent="0.35">
      <c r="A42" s="31" t="s">
        <v>12</v>
      </c>
      <c r="B42" s="247" t="s">
        <v>470</v>
      </c>
      <c r="C42" s="245">
        <v>256618</v>
      </c>
      <c r="D42" s="246" t="s">
        <v>20</v>
      </c>
      <c r="E42" s="245" t="s">
        <v>683</v>
      </c>
      <c r="F42" s="431">
        <f>SUMIF(lastik!C:C,C42,lastik!J:J)</f>
        <v>44</v>
      </c>
      <c r="G42" s="431">
        <f t="shared" ref="G42:G69" si="6">F42</f>
        <v>44</v>
      </c>
      <c r="H42" s="431">
        <v>4</v>
      </c>
      <c r="I42" s="431">
        <v>8</v>
      </c>
      <c r="J42" s="431">
        <f>SUMIF(beklenen!F:F,C42,beklenen!J:J)</f>
        <v>0</v>
      </c>
      <c r="K42" s="431">
        <f t="shared" si="4"/>
        <v>-5</v>
      </c>
      <c r="L42" s="435"/>
      <c r="M42" s="429">
        <v>5</v>
      </c>
      <c r="N42" s="429">
        <v>544084</v>
      </c>
      <c r="O42" s="429"/>
    </row>
    <row r="43" spans="1:15" x14ac:dyDescent="0.35">
      <c r="A43" s="31" t="s">
        <v>12</v>
      </c>
      <c r="B43" s="247" t="s">
        <v>471</v>
      </c>
      <c r="C43" s="245">
        <v>256632</v>
      </c>
      <c r="D43" s="124" t="s">
        <v>20</v>
      </c>
      <c r="E43" s="245" t="s">
        <v>684</v>
      </c>
      <c r="F43" s="431">
        <f>SUMIF(lastik!C:C,C43,lastik!J:J)</f>
        <v>18</v>
      </c>
      <c r="G43" s="431">
        <f t="shared" si="6"/>
        <v>18</v>
      </c>
      <c r="H43" s="431">
        <v>4</v>
      </c>
      <c r="I43" s="431">
        <v>8</v>
      </c>
      <c r="J43" s="431">
        <f>SUMIF(beklenen!F:F,C43,beklenen!J:J)</f>
        <v>0</v>
      </c>
      <c r="K43" s="431">
        <f t="shared" si="4"/>
        <v>-5</v>
      </c>
      <c r="L43" s="435"/>
      <c r="M43" s="429">
        <v>5</v>
      </c>
      <c r="N43" s="429">
        <v>545827</v>
      </c>
      <c r="O43" s="429"/>
    </row>
    <row r="44" spans="1:15" x14ac:dyDescent="0.35">
      <c r="A44" s="31" t="s">
        <v>12</v>
      </c>
      <c r="B44" s="247" t="s">
        <v>468</v>
      </c>
      <c r="C44" s="78">
        <v>556824</v>
      </c>
      <c r="D44" s="131" t="s">
        <v>21</v>
      </c>
      <c r="E44" s="347" t="s">
        <v>688</v>
      </c>
      <c r="F44" s="431">
        <f>SUMIF(lastik!C:C,C44,lastik!J:J)</f>
        <v>17</v>
      </c>
      <c r="G44" s="431">
        <f t="shared" si="6"/>
        <v>17</v>
      </c>
      <c r="H44" s="431">
        <v>4</v>
      </c>
      <c r="I44" s="431">
        <v>4</v>
      </c>
      <c r="J44" s="431">
        <f>SUMIF(beklenen!F:F,C44,beklenen!J:J)</f>
        <v>0</v>
      </c>
      <c r="K44" s="431">
        <f t="shared" si="4"/>
        <v>-5</v>
      </c>
      <c r="L44" s="435"/>
      <c r="M44" s="429">
        <v>5</v>
      </c>
      <c r="N44" s="429">
        <v>544088</v>
      </c>
      <c r="O44" s="429"/>
    </row>
    <row r="45" spans="1:15" x14ac:dyDescent="0.35">
      <c r="A45" s="31" t="s">
        <v>12</v>
      </c>
      <c r="B45" s="247" t="s">
        <v>469</v>
      </c>
      <c r="C45" s="349">
        <v>556027</v>
      </c>
      <c r="D45" s="140" t="s">
        <v>21</v>
      </c>
      <c r="E45" s="347" t="s">
        <v>1772</v>
      </c>
      <c r="F45" s="431">
        <f>SUMIF(lastik!C:C,C45,lastik!J:J)</f>
        <v>8</v>
      </c>
      <c r="G45" s="431">
        <f>F45</f>
        <v>8</v>
      </c>
      <c r="H45" s="431">
        <v>4</v>
      </c>
      <c r="I45" s="431">
        <v>4</v>
      </c>
      <c r="J45" s="431">
        <f>SUMIF(beklenen!F:F,C45,beklenen!J:J)</f>
        <v>0</v>
      </c>
      <c r="K45" s="431">
        <f t="shared" si="4"/>
        <v>-5</v>
      </c>
      <c r="L45" s="435"/>
      <c r="M45" s="429">
        <v>5</v>
      </c>
      <c r="N45" s="429">
        <v>544091</v>
      </c>
      <c r="O45" s="429"/>
    </row>
    <row r="46" spans="1:15" x14ac:dyDescent="0.35">
      <c r="A46" s="31" t="s">
        <v>12</v>
      </c>
      <c r="B46" s="247" t="s">
        <v>469</v>
      </c>
      <c r="C46" s="37">
        <v>556960</v>
      </c>
      <c r="D46" s="38" t="s">
        <v>21</v>
      </c>
      <c r="E46" s="37" t="s">
        <v>692</v>
      </c>
      <c r="F46" s="431">
        <f>SUMIF(lastik!C:C,C46,lastik!J:J)</f>
        <v>4</v>
      </c>
      <c r="G46" s="431">
        <f t="shared" si="6"/>
        <v>4</v>
      </c>
      <c r="H46" s="431">
        <v>2</v>
      </c>
      <c r="I46" s="431">
        <v>2</v>
      </c>
      <c r="J46" s="431">
        <f>SUMIF(beklenen!F:F,C46,beklenen!J:J)</f>
        <v>0</v>
      </c>
      <c r="K46" s="431">
        <f t="shared" si="4"/>
        <v>-5</v>
      </c>
      <c r="L46" s="435"/>
      <c r="M46" s="429">
        <v>5</v>
      </c>
      <c r="N46" s="429">
        <v>544094</v>
      </c>
      <c r="O46" s="429"/>
    </row>
    <row r="47" spans="1:15" x14ac:dyDescent="0.35">
      <c r="A47" s="31" t="s">
        <v>12</v>
      </c>
      <c r="B47" s="247" t="s">
        <v>467</v>
      </c>
      <c r="C47" s="245">
        <v>256905</v>
      </c>
      <c r="D47" s="135" t="s">
        <v>365</v>
      </c>
      <c r="E47" s="245" t="s">
        <v>689</v>
      </c>
      <c r="F47" s="431">
        <f>SUMIF(lastik!C:C,C47,lastik!J:J)</f>
        <v>4</v>
      </c>
      <c r="G47" s="431">
        <f t="shared" si="6"/>
        <v>4</v>
      </c>
      <c r="H47" s="431">
        <v>4</v>
      </c>
      <c r="I47" s="431">
        <v>4</v>
      </c>
      <c r="J47" s="431">
        <f>SUMIF(beklenen!F:F,C47,beklenen!J:J)</f>
        <v>4</v>
      </c>
      <c r="K47" s="431">
        <f t="shared" si="4"/>
        <v>-5</v>
      </c>
      <c r="L47" s="435"/>
      <c r="M47" s="429">
        <v>5</v>
      </c>
      <c r="N47" s="429">
        <v>545283</v>
      </c>
      <c r="O47" s="429"/>
    </row>
    <row r="48" spans="1:15" x14ac:dyDescent="0.35">
      <c r="A48" s="31" t="s">
        <v>12</v>
      </c>
      <c r="B48" s="247" t="s">
        <v>469</v>
      </c>
      <c r="C48" s="245">
        <v>556122</v>
      </c>
      <c r="D48" s="59" t="s">
        <v>365</v>
      </c>
      <c r="E48" s="245" t="s">
        <v>672</v>
      </c>
      <c r="F48" s="431">
        <f>SUMIF(lastik!C:C,C48,lastik!J:J)</f>
        <v>0</v>
      </c>
      <c r="G48" s="431">
        <f>F48</f>
        <v>0</v>
      </c>
      <c r="H48" s="431">
        <v>4</v>
      </c>
      <c r="I48" s="431">
        <v>4</v>
      </c>
      <c r="J48" s="431">
        <f>SUMIF(beklenen!F:F,C48,beklenen!J:J)</f>
        <v>0</v>
      </c>
      <c r="K48" s="431">
        <f t="shared" si="4"/>
        <v>-1</v>
      </c>
      <c r="L48" s="435"/>
      <c r="M48" s="429">
        <v>5</v>
      </c>
      <c r="N48" s="429">
        <v>544095</v>
      </c>
      <c r="O48" s="429"/>
    </row>
    <row r="49" spans="1:15" x14ac:dyDescent="0.35">
      <c r="A49" s="31" t="s">
        <v>12</v>
      </c>
      <c r="B49" s="247" t="s">
        <v>468</v>
      </c>
      <c r="C49" s="66">
        <v>556992</v>
      </c>
      <c r="D49" s="67" t="s">
        <v>22</v>
      </c>
      <c r="E49" s="48" t="s">
        <v>690</v>
      </c>
      <c r="F49" s="431">
        <f>SUMIF(lastik!C:C,C49,lastik!J:J)</f>
        <v>0</v>
      </c>
      <c r="J49" s="431">
        <f>SUMIF(beklenen!F:F,C49,beklenen!J:J)</f>
        <v>10</v>
      </c>
      <c r="K49" s="431">
        <f t="shared" si="4"/>
        <v>-5</v>
      </c>
      <c r="L49" s="435"/>
      <c r="M49" s="429">
        <v>5</v>
      </c>
      <c r="N49" s="429">
        <v>544312</v>
      </c>
      <c r="O49" s="429"/>
    </row>
    <row r="50" spans="1:15" x14ac:dyDescent="0.35">
      <c r="A50" s="337" t="s">
        <v>12</v>
      </c>
      <c r="B50" s="491" t="s">
        <v>468</v>
      </c>
      <c r="C50" s="350">
        <v>556864</v>
      </c>
      <c r="D50" s="351" t="s">
        <v>22</v>
      </c>
      <c r="E50" s="339" t="s">
        <v>3563</v>
      </c>
      <c r="F50" s="431">
        <f>SUMIF(lastik!C:C,C50,lastik!J:J)</f>
        <v>18</v>
      </c>
      <c r="G50" s="431">
        <f t="shared" ref="G50" si="7">F50</f>
        <v>18</v>
      </c>
      <c r="H50" s="431">
        <v>4</v>
      </c>
      <c r="I50" s="431">
        <v>8</v>
      </c>
      <c r="J50" s="431">
        <f>SUMIF(beklenen!F:F,C50,beklenen!J:J)</f>
        <v>12</v>
      </c>
      <c r="K50" s="431">
        <f t="shared" ref="K50" si="8">IF((G50+J50)&lt;=H50,H50-(G50+J50),0)-M50</f>
        <v>-5</v>
      </c>
      <c r="L50" s="435"/>
      <c r="M50" s="429">
        <v>5</v>
      </c>
      <c r="N50" s="429">
        <v>544070</v>
      </c>
      <c r="O50" s="429"/>
    </row>
    <row r="51" spans="1:15" x14ac:dyDescent="0.35">
      <c r="A51" s="31" t="s">
        <v>12</v>
      </c>
      <c r="B51" s="247" t="s">
        <v>468</v>
      </c>
      <c r="C51" s="69">
        <v>556120</v>
      </c>
      <c r="D51" s="67" t="s">
        <v>22</v>
      </c>
      <c r="E51" s="37" t="s">
        <v>691</v>
      </c>
      <c r="F51" s="431">
        <f>SUMIF(lastik!C:C,C51,lastik!J:J)</f>
        <v>2</v>
      </c>
      <c r="G51" s="431">
        <f t="shared" si="6"/>
        <v>2</v>
      </c>
      <c r="H51" s="431">
        <v>2</v>
      </c>
      <c r="I51" s="431">
        <v>2</v>
      </c>
      <c r="J51" s="431">
        <f>SUMIF(beklenen!F:F,C51,beklenen!J:J)</f>
        <v>0</v>
      </c>
      <c r="K51" s="431">
        <f t="shared" si="4"/>
        <v>-5</v>
      </c>
      <c r="L51" s="435"/>
      <c r="M51" s="429">
        <v>5</v>
      </c>
      <c r="N51" s="429">
        <v>545383</v>
      </c>
      <c r="O51" s="429"/>
    </row>
    <row r="52" spans="1:15" x14ac:dyDescent="0.35">
      <c r="A52" s="337" t="s">
        <v>12</v>
      </c>
      <c r="B52" s="334" t="s">
        <v>468</v>
      </c>
      <c r="C52" s="373">
        <v>656796</v>
      </c>
      <c r="D52" s="351" t="s">
        <v>22</v>
      </c>
      <c r="E52" s="339" t="s">
        <v>697</v>
      </c>
      <c r="F52" s="431">
        <f>SUMIF(lastik!C:C,C52,lastik!J:J)</f>
        <v>11</v>
      </c>
      <c r="G52" s="431">
        <f t="shared" si="6"/>
        <v>11</v>
      </c>
      <c r="H52" s="431">
        <v>2</v>
      </c>
      <c r="I52" s="431">
        <v>4</v>
      </c>
      <c r="J52" s="431">
        <f>SUMIF(beklenen!F:F,C52,beklenen!J:J)</f>
        <v>0</v>
      </c>
      <c r="K52" s="431">
        <f t="shared" si="4"/>
        <v>-5</v>
      </c>
      <c r="L52" s="435"/>
      <c r="M52" s="429">
        <v>5</v>
      </c>
      <c r="N52" s="429">
        <v>211162</v>
      </c>
      <c r="O52" s="429"/>
    </row>
    <row r="53" spans="1:15" x14ac:dyDescent="0.35">
      <c r="A53" s="337" t="s">
        <v>12</v>
      </c>
      <c r="B53" s="334" t="s">
        <v>1266</v>
      </c>
      <c r="C53" s="352">
        <v>356941</v>
      </c>
      <c r="D53" s="351" t="s">
        <v>22</v>
      </c>
      <c r="E53" s="363" t="s">
        <v>1294</v>
      </c>
      <c r="F53" s="431">
        <f>SUMIF(lastik!C:C,C53,lastik!J:J)</f>
        <v>2</v>
      </c>
      <c r="J53" s="431">
        <f>SUMIF(beklenen!F:F,C53,beklenen!J:J)</f>
        <v>0</v>
      </c>
      <c r="K53" s="431">
        <f t="shared" si="4"/>
        <v>-5</v>
      </c>
      <c r="L53" s="435"/>
      <c r="M53" s="429">
        <v>5</v>
      </c>
      <c r="N53" s="429">
        <v>211171</v>
      </c>
      <c r="O53" s="429"/>
    </row>
    <row r="54" spans="1:15" x14ac:dyDescent="0.35">
      <c r="A54" s="337" t="s">
        <v>12</v>
      </c>
      <c r="B54" s="334" t="s">
        <v>1266</v>
      </c>
      <c r="C54" s="352" t="s">
        <v>2511</v>
      </c>
      <c r="D54" s="351" t="s">
        <v>22</v>
      </c>
      <c r="E54" s="339" t="s">
        <v>1294</v>
      </c>
      <c r="F54" s="431">
        <f>SUMIF(lastik!C:C,C54,lastik!J:J)</f>
        <v>1</v>
      </c>
      <c r="G54" s="431">
        <f>F54+F53</f>
        <v>3</v>
      </c>
      <c r="H54" s="431">
        <v>4</v>
      </c>
      <c r="I54" s="431">
        <v>10</v>
      </c>
      <c r="J54" s="431">
        <f>SUMIF(beklenen!F:F,C54,beklenen!J:J)</f>
        <v>0</v>
      </c>
      <c r="K54" s="431">
        <f t="shared" si="4"/>
        <v>-4</v>
      </c>
      <c r="L54" s="435"/>
      <c r="M54" s="429">
        <v>5</v>
      </c>
      <c r="N54" s="429">
        <v>213171</v>
      </c>
      <c r="O54" s="429"/>
    </row>
    <row r="55" spans="1:15" x14ac:dyDescent="0.35">
      <c r="A55" s="31" t="s">
        <v>12</v>
      </c>
      <c r="B55" s="247" t="s">
        <v>469</v>
      </c>
      <c r="C55" s="69">
        <v>256794</v>
      </c>
      <c r="D55" s="70" t="s">
        <v>22</v>
      </c>
      <c r="E55" s="37" t="s">
        <v>800</v>
      </c>
      <c r="F55" s="431">
        <f>SUMIF(lastik!C:C,C55,lastik!J:J)</f>
        <v>19</v>
      </c>
      <c r="G55" s="431">
        <f>F55</f>
        <v>19</v>
      </c>
      <c r="H55" s="431">
        <v>4</v>
      </c>
      <c r="I55" s="431">
        <v>8</v>
      </c>
      <c r="J55" s="431">
        <f>SUMIF(beklenen!F:F,C55,beklenen!J:J)</f>
        <v>1</v>
      </c>
      <c r="K55" s="431">
        <f t="shared" si="4"/>
        <v>-5</v>
      </c>
      <c r="L55" s="435"/>
      <c r="M55" s="429">
        <v>5</v>
      </c>
      <c r="N55" s="429">
        <v>613203</v>
      </c>
      <c r="O55" s="429"/>
    </row>
    <row r="56" spans="1:15" x14ac:dyDescent="0.35">
      <c r="A56" s="31" t="s">
        <v>12</v>
      </c>
      <c r="B56" s="247" t="s">
        <v>469</v>
      </c>
      <c r="C56" s="66">
        <v>556353</v>
      </c>
      <c r="D56" s="67" t="s">
        <v>22</v>
      </c>
      <c r="E56" s="37" t="s">
        <v>1534</v>
      </c>
      <c r="F56" s="431">
        <f>SUMIF(lastik!C:C,C56,lastik!J:J)</f>
        <v>16</v>
      </c>
      <c r="G56" s="431">
        <f>F56</f>
        <v>16</v>
      </c>
      <c r="H56" s="431">
        <v>8</v>
      </c>
      <c r="I56" s="431">
        <v>16</v>
      </c>
      <c r="J56" s="431">
        <f>SUMIF(beklenen!F:F,C56,beklenen!J:J)</f>
        <v>0</v>
      </c>
      <c r="K56" s="431">
        <f t="shared" si="4"/>
        <v>-5</v>
      </c>
      <c r="L56" s="435"/>
      <c r="M56" s="429">
        <v>5</v>
      </c>
      <c r="N56" s="429">
        <v>211198</v>
      </c>
      <c r="O56" s="429"/>
    </row>
    <row r="57" spans="1:15" x14ac:dyDescent="0.35">
      <c r="A57" s="31" t="s">
        <v>12</v>
      </c>
      <c r="B57" s="247" t="s">
        <v>469</v>
      </c>
      <c r="C57" s="69">
        <v>656790</v>
      </c>
      <c r="D57" s="68" t="s">
        <v>22</v>
      </c>
      <c r="E57" s="37" t="s">
        <v>693</v>
      </c>
      <c r="F57" s="431">
        <f>SUMIF(lastik!C:C,C57,lastik!J:J)</f>
        <v>10</v>
      </c>
      <c r="G57" s="431">
        <f t="shared" si="6"/>
        <v>10</v>
      </c>
      <c r="H57" s="431">
        <v>4</v>
      </c>
      <c r="I57" s="431">
        <v>4</v>
      </c>
      <c r="J57" s="431">
        <f>SUMIF(beklenen!F:F,C57,beklenen!J:J)</f>
        <v>20</v>
      </c>
      <c r="K57" s="431">
        <f t="shared" si="4"/>
        <v>-5</v>
      </c>
      <c r="L57" s="435"/>
      <c r="M57" s="429">
        <v>5</v>
      </c>
      <c r="N57" s="429">
        <v>613341</v>
      </c>
      <c r="O57" s="429"/>
    </row>
    <row r="58" spans="1:15" x14ac:dyDescent="0.35">
      <c r="A58" s="31" t="s">
        <v>12</v>
      </c>
      <c r="B58" s="247" t="s">
        <v>469</v>
      </c>
      <c r="C58" s="69">
        <v>356369</v>
      </c>
      <c r="D58" s="68" t="s">
        <v>22</v>
      </c>
      <c r="E58" s="37" t="s">
        <v>1295</v>
      </c>
      <c r="F58" s="431">
        <f>SUMIF(lastik!C:C,C58,lastik!J:J)</f>
        <v>6</v>
      </c>
      <c r="G58" s="431">
        <f>F58</f>
        <v>6</v>
      </c>
      <c r="H58" s="431">
        <v>8</v>
      </c>
      <c r="I58" s="431">
        <v>12</v>
      </c>
      <c r="J58" s="431">
        <f>SUMIF(beklenen!F:F,C58,beklenen!J:J)</f>
        <v>0</v>
      </c>
      <c r="K58" s="431">
        <f t="shared" si="4"/>
        <v>-3</v>
      </c>
      <c r="L58" s="435"/>
      <c r="M58" s="429">
        <v>5</v>
      </c>
      <c r="N58" s="429">
        <v>213364</v>
      </c>
      <c r="O58" s="429"/>
    </row>
    <row r="59" spans="1:15" x14ac:dyDescent="0.35">
      <c r="A59" s="31" t="s">
        <v>12</v>
      </c>
      <c r="B59" s="247" t="s">
        <v>468</v>
      </c>
      <c r="C59" s="245">
        <v>256713</v>
      </c>
      <c r="D59" s="73" t="s">
        <v>23</v>
      </c>
      <c r="E59" s="245" t="s">
        <v>694</v>
      </c>
      <c r="F59" s="431">
        <f>SUMIF(lastik!C:C,C59,lastik!J:J)</f>
        <v>15</v>
      </c>
      <c r="G59" s="431">
        <f t="shared" si="6"/>
        <v>15</v>
      </c>
      <c r="H59" s="431">
        <v>8</v>
      </c>
      <c r="I59" s="431">
        <v>20</v>
      </c>
      <c r="J59" s="431">
        <f>SUMIF(beklenen!F:F,C59,beklenen!J:J)</f>
        <v>10</v>
      </c>
      <c r="K59" s="431">
        <f t="shared" si="4"/>
        <v>-5</v>
      </c>
      <c r="L59" s="435"/>
      <c r="M59" s="429">
        <v>5</v>
      </c>
      <c r="N59" s="429">
        <v>211215</v>
      </c>
      <c r="O59" s="429"/>
    </row>
    <row r="60" spans="1:15" x14ac:dyDescent="0.35">
      <c r="A60" s="31" t="s">
        <v>12</v>
      </c>
      <c r="B60" s="247" t="s">
        <v>468</v>
      </c>
      <c r="C60" s="245">
        <v>256714</v>
      </c>
      <c r="D60" s="246" t="s">
        <v>23</v>
      </c>
      <c r="E60" s="245" t="s">
        <v>682</v>
      </c>
      <c r="F60" s="431">
        <f>SUMIF(lastik!C:C,C60,lastik!J:J)</f>
        <v>16</v>
      </c>
      <c r="G60" s="431">
        <f t="shared" si="6"/>
        <v>16</v>
      </c>
      <c r="H60" s="431">
        <v>20</v>
      </c>
      <c r="I60" s="431">
        <v>32</v>
      </c>
      <c r="J60" s="431">
        <f>SUMIF(beklenen!F:F,C60,beklenen!J:J)</f>
        <v>6</v>
      </c>
      <c r="K60" s="431">
        <f t="shared" si="4"/>
        <v>-5</v>
      </c>
      <c r="L60" s="435"/>
      <c r="M60" s="429">
        <v>5</v>
      </c>
      <c r="N60" s="429">
        <v>613371</v>
      </c>
      <c r="O60" s="429"/>
    </row>
    <row r="61" spans="1:15" x14ac:dyDescent="0.35">
      <c r="A61" s="337" t="s">
        <v>12</v>
      </c>
      <c r="B61" s="334" t="s">
        <v>468</v>
      </c>
      <c r="C61" s="215">
        <v>656772</v>
      </c>
      <c r="D61" s="355" t="s">
        <v>23</v>
      </c>
      <c r="E61" s="357" t="s">
        <v>686</v>
      </c>
      <c r="F61" s="431">
        <f>SUMIF(lastik!C:C,C61,lastik!J:J)</f>
        <v>7</v>
      </c>
      <c r="G61" s="431">
        <f t="shared" si="6"/>
        <v>7</v>
      </c>
      <c r="H61" s="431">
        <v>8</v>
      </c>
      <c r="I61" s="431">
        <v>12</v>
      </c>
      <c r="J61" s="431">
        <f>SUMIF(beklenen!F:F,C61,beklenen!J:J)</f>
        <v>0</v>
      </c>
      <c r="K61" s="431">
        <f t="shared" si="4"/>
        <v>-4</v>
      </c>
      <c r="L61" s="435"/>
      <c r="M61" s="429">
        <v>5</v>
      </c>
      <c r="N61" s="429">
        <v>613383</v>
      </c>
      <c r="O61" s="429"/>
    </row>
    <row r="62" spans="1:15" x14ac:dyDescent="0.35">
      <c r="A62" s="31" t="s">
        <v>12</v>
      </c>
      <c r="B62" s="247" t="s">
        <v>468</v>
      </c>
      <c r="C62" s="245">
        <v>656767</v>
      </c>
      <c r="D62" s="246" t="s">
        <v>23</v>
      </c>
      <c r="E62" s="245" t="s">
        <v>786</v>
      </c>
      <c r="F62" s="431">
        <f>SUMIF(lastik!C:C,C62,lastik!J:J)</f>
        <v>23</v>
      </c>
      <c r="G62" s="431">
        <f t="shared" si="6"/>
        <v>23</v>
      </c>
      <c r="H62" s="431">
        <v>20</v>
      </c>
      <c r="I62" s="431">
        <v>32</v>
      </c>
      <c r="J62" s="431">
        <f>SUMIF(beklenen!F:F,C62,beklenen!J:J)</f>
        <v>10</v>
      </c>
      <c r="K62" s="431">
        <f t="shared" si="4"/>
        <v>-5</v>
      </c>
      <c r="L62" s="435"/>
      <c r="M62" s="429">
        <v>5</v>
      </c>
      <c r="N62" s="429">
        <v>213442</v>
      </c>
      <c r="O62" s="429"/>
    </row>
    <row r="63" spans="1:15" x14ac:dyDescent="0.35">
      <c r="A63" s="337" t="s">
        <v>12</v>
      </c>
      <c r="B63" s="334" t="s">
        <v>468</v>
      </c>
      <c r="C63" s="356">
        <v>656756</v>
      </c>
      <c r="D63" s="355" t="s">
        <v>23</v>
      </c>
      <c r="E63" s="280" t="s">
        <v>697</v>
      </c>
      <c r="F63" s="431">
        <f>SUMIF(lastik!C:C,C63,lastik!J:J)</f>
        <v>0</v>
      </c>
      <c r="G63" s="431">
        <f t="shared" si="6"/>
        <v>0</v>
      </c>
      <c r="H63" s="431">
        <v>8</v>
      </c>
      <c r="I63" s="431">
        <v>12</v>
      </c>
      <c r="J63" s="431">
        <f>SUMIF(beklenen!F:F,C63,beklenen!J:J)</f>
        <v>0</v>
      </c>
      <c r="K63" s="431">
        <f t="shared" si="4"/>
        <v>3</v>
      </c>
      <c r="L63" s="435"/>
      <c r="M63" s="429">
        <v>5</v>
      </c>
      <c r="N63" s="429">
        <v>214537</v>
      </c>
      <c r="O63" s="429"/>
    </row>
    <row r="64" spans="1:15" x14ac:dyDescent="0.35">
      <c r="A64" s="31" t="s">
        <v>12</v>
      </c>
      <c r="B64" s="247" t="s">
        <v>1266</v>
      </c>
      <c r="C64" s="76" t="s">
        <v>2401</v>
      </c>
      <c r="D64" s="62" t="s">
        <v>23</v>
      </c>
      <c r="E64" s="214" t="s">
        <v>1267</v>
      </c>
      <c r="F64" s="431">
        <f>SUMIF(lastik!C:C,C64,lastik!J:J)</f>
        <v>8</v>
      </c>
      <c r="G64" s="431">
        <f t="shared" si="6"/>
        <v>8</v>
      </c>
      <c r="H64" s="436">
        <v>4</v>
      </c>
      <c r="I64" s="436">
        <v>4</v>
      </c>
      <c r="J64" s="431">
        <f>SUMIF(beklenen!F:F,C64,beklenen!J:J)</f>
        <v>0</v>
      </c>
      <c r="K64" s="431">
        <f t="shared" si="4"/>
        <v>-5</v>
      </c>
      <c r="L64" s="435"/>
      <c r="M64" s="429">
        <v>5</v>
      </c>
      <c r="N64" s="429">
        <v>214580</v>
      </c>
      <c r="O64" s="429"/>
    </row>
    <row r="65" spans="1:15" x14ac:dyDescent="0.35">
      <c r="A65" s="31" t="s">
        <v>12</v>
      </c>
      <c r="B65" s="247" t="s">
        <v>469</v>
      </c>
      <c r="C65" s="39">
        <v>256736</v>
      </c>
      <c r="D65" s="246" t="s">
        <v>23</v>
      </c>
      <c r="E65" s="245" t="s">
        <v>800</v>
      </c>
      <c r="F65" s="431">
        <f>SUMIF(lastik!C:C,C65,lastik!J:J)</f>
        <v>11</v>
      </c>
      <c r="G65" s="431">
        <f t="shared" si="6"/>
        <v>11</v>
      </c>
      <c r="H65" s="431">
        <v>4</v>
      </c>
      <c r="I65" s="431">
        <v>4</v>
      </c>
      <c r="J65" s="431">
        <f>SUMIF(beklenen!F:F,C65,beklenen!J:J)</f>
        <v>9</v>
      </c>
      <c r="K65" s="431">
        <f t="shared" si="4"/>
        <v>-5</v>
      </c>
      <c r="L65" s="435"/>
      <c r="M65" s="429">
        <v>5</v>
      </c>
      <c r="N65" s="429">
        <v>214052</v>
      </c>
      <c r="O65" s="429"/>
    </row>
    <row r="66" spans="1:15" x14ac:dyDescent="0.35">
      <c r="A66" s="31" t="s">
        <v>12</v>
      </c>
      <c r="B66" s="247" t="s">
        <v>469</v>
      </c>
      <c r="C66" s="39">
        <v>256733</v>
      </c>
      <c r="D66" s="246" t="s">
        <v>23</v>
      </c>
      <c r="E66" s="245" t="s">
        <v>685</v>
      </c>
      <c r="F66" s="431">
        <f>SUMIF(lastik!C:C,C66,lastik!J:J)</f>
        <v>8</v>
      </c>
      <c r="G66" s="431">
        <f t="shared" si="6"/>
        <v>8</v>
      </c>
      <c r="H66" s="431">
        <v>20</v>
      </c>
      <c r="I66" s="431">
        <v>40</v>
      </c>
      <c r="J66" s="431">
        <f>SUMIF(beklenen!F:F,C66,beklenen!J:J)</f>
        <v>20</v>
      </c>
      <c r="K66" s="431">
        <f t="shared" ref="K66:K90" si="9">IF((G66+J66)&lt;=H66,H66-(G66+J66),0)-M66</f>
        <v>-5</v>
      </c>
      <c r="L66" s="435"/>
      <c r="M66" s="429">
        <v>5</v>
      </c>
      <c r="N66" s="429">
        <v>214581</v>
      </c>
      <c r="O66" s="429"/>
    </row>
    <row r="67" spans="1:15" x14ac:dyDescent="0.35">
      <c r="A67" s="31" t="s">
        <v>12</v>
      </c>
      <c r="B67" s="247" t="s">
        <v>469</v>
      </c>
      <c r="C67" s="74">
        <v>656749</v>
      </c>
      <c r="D67" s="75" t="s">
        <v>23</v>
      </c>
      <c r="E67" s="245" t="s">
        <v>355</v>
      </c>
      <c r="F67" s="431">
        <f>SUMIF(lastik!C:C,C67,lastik!J:J)</f>
        <v>2</v>
      </c>
      <c r="G67" s="431">
        <f t="shared" si="6"/>
        <v>2</v>
      </c>
      <c r="J67" s="431">
        <f>SUMIF(beklenen!F:F,C67,beklenen!J:J)</f>
        <v>0</v>
      </c>
      <c r="K67" s="431">
        <f t="shared" si="9"/>
        <v>-5</v>
      </c>
      <c r="L67" s="435"/>
      <c r="M67" s="429">
        <v>5</v>
      </c>
      <c r="N67" s="429">
        <v>614053</v>
      </c>
      <c r="O67" s="429"/>
    </row>
    <row r="68" spans="1:15" x14ac:dyDescent="0.35">
      <c r="A68" s="31" t="s">
        <v>12</v>
      </c>
      <c r="B68" s="247" t="s">
        <v>469</v>
      </c>
      <c r="C68" s="76">
        <v>656779</v>
      </c>
      <c r="D68" s="62" t="s">
        <v>23</v>
      </c>
      <c r="E68" s="214" t="s">
        <v>693</v>
      </c>
      <c r="F68" s="431">
        <f>SUMIF(lastik!C:C,C68,lastik!J:J)</f>
        <v>20</v>
      </c>
      <c r="G68" s="431">
        <f t="shared" si="6"/>
        <v>20</v>
      </c>
      <c r="H68" s="431">
        <v>8</v>
      </c>
      <c r="I68" s="431">
        <v>12</v>
      </c>
      <c r="J68" s="431">
        <f>SUMIF(beklenen!F:F,C68,beklenen!J:J)</f>
        <v>4</v>
      </c>
      <c r="K68" s="431">
        <f t="shared" si="9"/>
        <v>-5</v>
      </c>
      <c r="L68" s="435"/>
      <c r="M68" s="429">
        <v>5</v>
      </c>
      <c r="N68" s="429">
        <v>211411</v>
      </c>
      <c r="O68" s="429"/>
    </row>
    <row r="69" spans="1:15" x14ac:dyDescent="0.35">
      <c r="A69" s="31" t="s">
        <v>12</v>
      </c>
      <c r="B69" s="247" t="s">
        <v>1266</v>
      </c>
      <c r="C69" s="76" t="s">
        <v>2509</v>
      </c>
      <c r="D69" s="62" t="s">
        <v>23</v>
      </c>
      <c r="E69" s="214" t="s">
        <v>2513</v>
      </c>
      <c r="F69" s="431">
        <f>SUMIF(lastik!C:C,C69,lastik!J:J)</f>
        <v>1</v>
      </c>
      <c r="G69" s="431">
        <f t="shared" si="6"/>
        <v>1</v>
      </c>
      <c r="H69" s="436">
        <v>4</v>
      </c>
      <c r="I69" s="436">
        <v>4</v>
      </c>
      <c r="J69" s="431">
        <f>SUMIF(beklenen!F:F,C69,beklenen!J:J)</f>
        <v>0</v>
      </c>
      <c r="K69" s="431">
        <f t="shared" si="9"/>
        <v>-2</v>
      </c>
      <c r="L69" s="435"/>
      <c r="M69" s="429">
        <v>5</v>
      </c>
      <c r="N69" s="429">
        <v>214511</v>
      </c>
      <c r="O69" s="429"/>
    </row>
    <row r="70" spans="1:15" x14ac:dyDescent="0.35">
      <c r="A70" s="31" t="s">
        <v>12</v>
      </c>
      <c r="B70" s="247" t="s">
        <v>470</v>
      </c>
      <c r="C70" s="245">
        <v>256734</v>
      </c>
      <c r="D70" s="246" t="s">
        <v>23</v>
      </c>
      <c r="E70" s="245" t="s">
        <v>695</v>
      </c>
      <c r="F70" s="431">
        <f>SUMIF(lastik!C:C,C70,lastik!J:J)</f>
        <v>2</v>
      </c>
      <c r="G70" s="431">
        <f t="shared" ref="G70:G76" si="10">F70</f>
        <v>2</v>
      </c>
      <c r="H70" s="431">
        <v>8</v>
      </c>
      <c r="I70" s="431">
        <v>12</v>
      </c>
      <c r="J70" s="431">
        <f>SUMIF(beklenen!F:F,C70,beklenen!J:J)</f>
        <v>0</v>
      </c>
      <c r="K70" s="431">
        <f t="shared" si="9"/>
        <v>1</v>
      </c>
      <c r="L70" s="435"/>
      <c r="M70" s="429">
        <v>5</v>
      </c>
      <c r="N70" s="429">
        <v>511141</v>
      </c>
      <c r="O70" s="429"/>
    </row>
    <row r="71" spans="1:15" x14ac:dyDescent="0.35">
      <c r="A71" s="31" t="s">
        <v>12</v>
      </c>
      <c r="B71" s="247" t="s">
        <v>470</v>
      </c>
      <c r="C71" s="39">
        <v>256718</v>
      </c>
      <c r="D71" s="246" t="s">
        <v>23</v>
      </c>
      <c r="E71" s="245" t="s">
        <v>696</v>
      </c>
      <c r="F71" s="431">
        <f>SUMIF(lastik!C:C,C71,lastik!J:J)</f>
        <v>21</v>
      </c>
      <c r="G71" s="431">
        <f t="shared" si="10"/>
        <v>21</v>
      </c>
      <c r="H71" s="431">
        <v>8</v>
      </c>
      <c r="I71" s="431">
        <v>20</v>
      </c>
      <c r="J71" s="431">
        <f>SUMIF(beklenen!F:F,C71,beklenen!J:J)</f>
        <v>0</v>
      </c>
      <c r="K71" s="431">
        <f t="shared" si="9"/>
        <v>-5</v>
      </c>
      <c r="L71" s="435"/>
      <c r="M71" s="429">
        <v>5</v>
      </c>
      <c r="N71" s="429">
        <v>612025</v>
      </c>
      <c r="O71" s="429"/>
    </row>
    <row r="72" spans="1:15" x14ac:dyDescent="0.35">
      <c r="A72" s="31" t="s">
        <v>12</v>
      </c>
      <c r="B72" s="247" t="s">
        <v>470</v>
      </c>
      <c r="C72" s="39">
        <v>256712</v>
      </c>
      <c r="D72" s="246" t="s">
        <v>23</v>
      </c>
      <c r="E72" s="245" t="s">
        <v>809</v>
      </c>
      <c r="F72" s="431">
        <f>SUMIF(lastik!C:C,C72,lastik!J:J)</f>
        <v>26</v>
      </c>
      <c r="G72" s="431">
        <f>F72</f>
        <v>26</v>
      </c>
      <c r="H72" s="431">
        <v>8</v>
      </c>
      <c r="I72" s="431">
        <v>20</v>
      </c>
      <c r="J72" s="431">
        <f>SUMIF(beklenen!F:F,C72,beklenen!J:J)</f>
        <v>8</v>
      </c>
      <c r="K72" s="431">
        <f t="shared" si="9"/>
        <v>-5</v>
      </c>
      <c r="L72" s="435"/>
      <c r="M72" s="429">
        <v>5</v>
      </c>
      <c r="N72" s="429">
        <v>214561</v>
      </c>
      <c r="O72" s="429"/>
    </row>
    <row r="73" spans="1:15" x14ac:dyDescent="0.35">
      <c r="A73" s="31" t="s">
        <v>12</v>
      </c>
      <c r="B73" s="247" t="s">
        <v>470</v>
      </c>
      <c r="C73" s="39">
        <v>656763</v>
      </c>
      <c r="D73" s="246" t="s">
        <v>23</v>
      </c>
      <c r="E73" s="245" t="s">
        <v>1268</v>
      </c>
      <c r="F73" s="431">
        <f>SUMIF(lastik!C:C,C73,lastik!J:J)</f>
        <v>5</v>
      </c>
      <c r="G73" s="431">
        <f t="shared" si="10"/>
        <v>5</v>
      </c>
      <c r="H73" s="431">
        <v>8</v>
      </c>
      <c r="I73" s="431">
        <v>12</v>
      </c>
      <c r="J73" s="431">
        <f>SUMIF(beklenen!F:F,C73,beklenen!J:J)</f>
        <v>0</v>
      </c>
      <c r="K73" s="431">
        <f t="shared" si="9"/>
        <v>-2</v>
      </c>
      <c r="L73" s="435"/>
      <c r="M73" s="429">
        <v>5</v>
      </c>
      <c r="N73" s="429">
        <v>211451</v>
      </c>
      <c r="O73" s="429"/>
    </row>
    <row r="74" spans="1:15" x14ac:dyDescent="0.35">
      <c r="A74" s="31" t="s">
        <v>12</v>
      </c>
      <c r="B74" s="247" t="s">
        <v>1266</v>
      </c>
      <c r="C74" s="39">
        <v>356336</v>
      </c>
      <c r="D74" s="246" t="s">
        <v>23</v>
      </c>
      <c r="E74" s="245" t="s">
        <v>2283</v>
      </c>
      <c r="F74" s="431">
        <f>SUMIF(lastik!C:C,C74,lastik!J:J)</f>
        <v>6</v>
      </c>
      <c r="G74" s="431">
        <f>F74</f>
        <v>6</v>
      </c>
      <c r="H74" s="431">
        <v>4</v>
      </c>
      <c r="I74" s="431">
        <v>8</v>
      </c>
      <c r="J74" s="431">
        <f>SUMIF(beklenen!F:F,C74,beklenen!J:J)</f>
        <v>0</v>
      </c>
      <c r="K74" s="431">
        <f t="shared" si="9"/>
        <v>-5</v>
      </c>
      <c r="L74" s="435"/>
      <c r="M74" s="429">
        <v>5</v>
      </c>
      <c r="N74" s="429">
        <v>212991</v>
      </c>
      <c r="O74" s="429"/>
    </row>
    <row r="75" spans="1:15" x14ac:dyDescent="0.35">
      <c r="A75" s="31" t="s">
        <v>12</v>
      </c>
      <c r="B75" s="247" t="s">
        <v>471</v>
      </c>
      <c r="C75" s="39">
        <v>256728</v>
      </c>
      <c r="D75" s="246" t="s">
        <v>23</v>
      </c>
      <c r="E75" s="245" t="s">
        <v>715</v>
      </c>
      <c r="F75" s="431">
        <f>SUMIF(lastik!C:C,C75,lastik!J:J)</f>
        <v>60</v>
      </c>
      <c r="G75" s="431">
        <f t="shared" si="10"/>
        <v>60</v>
      </c>
      <c r="H75" s="431">
        <v>20</v>
      </c>
      <c r="I75" s="431">
        <v>40</v>
      </c>
      <c r="J75" s="431">
        <f>SUMIF(beklenen!F:F,C75,beklenen!J:J)</f>
        <v>0</v>
      </c>
      <c r="K75" s="431">
        <f t="shared" si="9"/>
        <v>-5</v>
      </c>
      <c r="L75" s="435"/>
      <c r="M75" s="429">
        <v>5</v>
      </c>
      <c r="N75" s="429">
        <v>614714</v>
      </c>
      <c r="O75" s="429"/>
    </row>
    <row r="76" spans="1:15" x14ac:dyDescent="0.35">
      <c r="A76" s="31" t="s">
        <v>12</v>
      </c>
      <c r="B76" s="247" t="s">
        <v>471</v>
      </c>
      <c r="C76" s="39">
        <v>256732</v>
      </c>
      <c r="D76" s="62" t="s">
        <v>23</v>
      </c>
      <c r="E76" s="245" t="s">
        <v>684</v>
      </c>
      <c r="F76" s="431">
        <f>SUMIF(lastik!C:C,C76,lastik!J:J)</f>
        <v>10</v>
      </c>
      <c r="G76" s="431">
        <f t="shared" si="10"/>
        <v>10</v>
      </c>
      <c r="H76" s="431">
        <v>8</v>
      </c>
      <c r="I76" s="431">
        <v>12</v>
      </c>
      <c r="J76" s="431">
        <f>SUMIF(beklenen!F:F,C76,beklenen!J:J)</f>
        <v>0</v>
      </c>
      <c r="K76" s="431">
        <f t="shared" si="9"/>
        <v>-5</v>
      </c>
      <c r="L76" s="435"/>
      <c r="M76" s="429">
        <v>5</v>
      </c>
      <c r="N76" s="429">
        <v>612103</v>
      </c>
      <c r="O76" s="429"/>
    </row>
    <row r="77" spans="1:15" x14ac:dyDescent="0.35">
      <c r="A77" s="31" t="s">
        <v>12</v>
      </c>
      <c r="B77" s="247" t="s">
        <v>471</v>
      </c>
      <c r="C77" s="39">
        <v>256722</v>
      </c>
      <c r="D77" s="62" t="s">
        <v>23</v>
      </c>
      <c r="E77" s="245" t="s">
        <v>1571</v>
      </c>
      <c r="F77" s="431">
        <f>SUMIF(lastik!C:C,C77,lastik!J:J)</f>
        <v>20</v>
      </c>
      <c r="G77" s="431">
        <f>F77</f>
        <v>20</v>
      </c>
      <c r="H77" s="431">
        <v>20</v>
      </c>
      <c r="I77" s="431">
        <v>40</v>
      </c>
      <c r="J77" s="431">
        <f>SUMIF(beklenen!F:F,C77,beklenen!J:J)</f>
        <v>8</v>
      </c>
      <c r="K77" s="431">
        <f t="shared" si="9"/>
        <v>-5</v>
      </c>
      <c r="L77" s="435"/>
      <c r="M77" s="429">
        <v>5</v>
      </c>
      <c r="N77" s="429">
        <v>615000</v>
      </c>
      <c r="O77" s="429"/>
    </row>
    <row r="78" spans="1:15" x14ac:dyDescent="0.35">
      <c r="A78" s="31" t="s">
        <v>12</v>
      </c>
      <c r="B78" s="247" t="s">
        <v>471</v>
      </c>
      <c r="C78" s="39">
        <v>656764</v>
      </c>
      <c r="D78" s="246" t="s">
        <v>23</v>
      </c>
      <c r="E78" s="245" t="s">
        <v>1269</v>
      </c>
      <c r="F78" s="431">
        <f>SUMIF(lastik!C:C,C78,lastik!J:J)</f>
        <v>10</v>
      </c>
      <c r="G78" s="431">
        <f t="shared" ref="G78:G90" si="11">F78</f>
        <v>10</v>
      </c>
      <c r="H78" s="431">
        <v>12</v>
      </c>
      <c r="I78" s="431">
        <v>16</v>
      </c>
      <c r="J78" s="431">
        <f>SUMIF(beklenen!F:F,C78,beklenen!J:J)</f>
        <v>0</v>
      </c>
      <c r="K78" s="431">
        <f t="shared" si="9"/>
        <v>-3</v>
      </c>
      <c r="L78" s="435"/>
      <c r="M78" s="429">
        <v>5</v>
      </c>
      <c r="N78" s="429">
        <v>212912</v>
      </c>
      <c r="O78" s="429"/>
    </row>
    <row r="79" spans="1:15" x14ac:dyDescent="0.35">
      <c r="A79" s="337" t="s">
        <v>12</v>
      </c>
      <c r="B79" s="334" t="s">
        <v>1266</v>
      </c>
      <c r="C79" s="215">
        <v>356334</v>
      </c>
      <c r="D79" s="211" t="s">
        <v>2180</v>
      </c>
      <c r="E79" s="280" t="s">
        <v>2253</v>
      </c>
      <c r="F79" s="431">
        <f>SUMIF(lastik!C:C,C79,lastik!J:J)</f>
        <v>4</v>
      </c>
      <c r="G79" s="431">
        <f>F79</f>
        <v>4</v>
      </c>
      <c r="H79" s="431">
        <v>4</v>
      </c>
      <c r="I79" s="431">
        <v>8</v>
      </c>
      <c r="J79" s="431">
        <f>SUMIF(beklenen!F:F,C79,beklenen!J:J)</f>
        <v>5</v>
      </c>
      <c r="K79" s="431">
        <f t="shared" si="9"/>
        <v>-5</v>
      </c>
      <c r="L79" s="435"/>
      <c r="M79" s="429">
        <v>5</v>
      </c>
      <c r="N79" s="429">
        <v>218014</v>
      </c>
      <c r="O79" s="429"/>
    </row>
    <row r="80" spans="1:15" x14ac:dyDescent="0.35">
      <c r="A80" s="31" t="s">
        <v>12</v>
      </c>
      <c r="B80" s="247" t="s">
        <v>472</v>
      </c>
      <c r="C80" s="37">
        <v>556141</v>
      </c>
      <c r="D80" s="102" t="s">
        <v>24</v>
      </c>
      <c r="E80" s="84" t="s">
        <v>789</v>
      </c>
      <c r="F80" s="431">
        <f>SUMIF(lastik!C:C,C80,lastik!J:J)</f>
        <v>0</v>
      </c>
      <c r="G80" s="431">
        <f t="shared" si="11"/>
        <v>0</v>
      </c>
      <c r="H80" s="431">
        <v>4</v>
      </c>
      <c r="I80" s="431">
        <v>8</v>
      </c>
      <c r="J80" s="431">
        <f>SUMIF(beklenen!F:F,C80,beklenen!J:J)</f>
        <v>0</v>
      </c>
      <c r="K80" s="431">
        <f t="shared" si="9"/>
        <v>-1</v>
      </c>
      <c r="L80" s="435"/>
      <c r="M80" s="429">
        <v>5</v>
      </c>
      <c r="N80" s="429">
        <v>211701</v>
      </c>
      <c r="O80" s="429"/>
    </row>
    <row r="81" spans="1:15" x14ac:dyDescent="0.35">
      <c r="A81" s="31" t="s">
        <v>12</v>
      </c>
      <c r="B81" s="247" t="s">
        <v>472</v>
      </c>
      <c r="C81" s="37">
        <v>556605</v>
      </c>
      <c r="D81" s="136" t="s">
        <v>24</v>
      </c>
      <c r="E81" s="84" t="s">
        <v>2629</v>
      </c>
      <c r="F81" s="431">
        <f>SUMIF(lastik!C:C,C81,lastik!J:J)</f>
        <v>10</v>
      </c>
      <c r="G81" s="431">
        <f>F81</f>
        <v>10</v>
      </c>
      <c r="H81" s="431">
        <v>4</v>
      </c>
      <c r="I81" s="431">
        <v>8</v>
      </c>
      <c r="J81" s="431">
        <f>SUMIF(beklenen!F:F,C81,beklenen!J:J)</f>
        <v>0</v>
      </c>
      <c r="K81" s="431">
        <f t="shared" si="9"/>
        <v>-5</v>
      </c>
      <c r="L81" s="435"/>
      <c r="M81" s="429">
        <v>5</v>
      </c>
      <c r="N81" s="429">
        <v>214571</v>
      </c>
      <c r="O81" s="429"/>
    </row>
    <row r="82" spans="1:15" x14ac:dyDescent="0.35">
      <c r="A82" s="31" t="s">
        <v>12</v>
      </c>
      <c r="B82" s="247" t="s">
        <v>473</v>
      </c>
      <c r="C82" s="245">
        <v>256803</v>
      </c>
      <c r="D82" s="73" t="s">
        <v>25</v>
      </c>
      <c r="E82" s="245" t="s">
        <v>698</v>
      </c>
      <c r="F82" s="431">
        <f>SUMIF(lastik!C:C,C82,lastik!J:J)</f>
        <v>77</v>
      </c>
      <c r="G82" s="431">
        <f t="shared" si="11"/>
        <v>77</v>
      </c>
      <c r="H82" s="431">
        <v>30</v>
      </c>
      <c r="I82" s="431">
        <v>60</v>
      </c>
      <c r="J82" s="431">
        <f>SUMIF(beklenen!F:F,C82,beklenen!J:J)</f>
        <v>20</v>
      </c>
      <c r="K82" s="431">
        <f t="shared" si="9"/>
        <v>-5</v>
      </c>
      <c r="L82" s="435"/>
      <c r="M82" s="429">
        <v>5</v>
      </c>
      <c r="N82" s="429">
        <v>511142</v>
      </c>
      <c r="O82" s="429"/>
    </row>
    <row r="83" spans="1:15" x14ac:dyDescent="0.35">
      <c r="A83" s="31" t="s">
        <v>12</v>
      </c>
      <c r="B83" s="247" t="s">
        <v>473</v>
      </c>
      <c r="C83" s="245">
        <v>256805</v>
      </c>
      <c r="D83" s="62" t="s">
        <v>25</v>
      </c>
      <c r="E83" s="245" t="s">
        <v>699</v>
      </c>
      <c r="F83" s="431">
        <f>SUMIF(lastik!C:C,C83,lastik!J:J)</f>
        <v>18</v>
      </c>
      <c r="G83" s="431">
        <f t="shared" si="11"/>
        <v>18</v>
      </c>
      <c r="H83" s="431">
        <v>8</v>
      </c>
      <c r="I83" s="431">
        <v>20</v>
      </c>
      <c r="J83" s="431">
        <f>SUMIF(beklenen!F:F,C83,beklenen!J:J)</f>
        <v>10</v>
      </c>
      <c r="K83" s="431">
        <f t="shared" si="9"/>
        <v>-5</v>
      </c>
      <c r="L83" s="435"/>
      <c r="M83" s="429">
        <v>5</v>
      </c>
      <c r="N83" s="429">
        <v>615105</v>
      </c>
      <c r="O83" s="429"/>
    </row>
    <row r="84" spans="1:15" x14ac:dyDescent="0.35">
      <c r="A84" s="31" t="s">
        <v>12</v>
      </c>
      <c r="B84" s="247" t="s">
        <v>473</v>
      </c>
      <c r="C84" s="39">
        <v>656868</v>
      </c>
      <c r="D84" s="246" t="s">
        <v>25</v>
      </c>
      <c r="E84" s="85" t="s">
        <v>700</v>
      </c>
      <c r="F84" s="431">
        <f>SUMIF(lastik!C:C,C84,lastik!J:J)</f>
        <v>33</v>
      </c>
      <c r="G84" s="431">
        <f t="shared" si="11"/>
        <v>33</v>
      </c>
      <c r="H84" s="431">
        <v>8</v>
      </c>
      <c r="I84" s="431">
        <v>20</v>
      </c>
      <c r="J84" s="431">
        <f>SUMIF(beklenen!F:F,C84,beklenen!J:J)</f>
        <v>0</v>
      </c>
      <c r="K84" s="431">
        <f t="shared" si="9"/>
        <v>-5</v>
      </c>
      <c r="L84" s="435"/>
      <c r="M84" s="429">
        <v>5</v>
      </c>
      <c r="N84" s="429">
        <v>218364</v>
      </c>
      <c r="O84" s="429"/>
    </row>
    <row r="85" spans="1:15" x14ac:dyDescent="0.35">
      <c r="A85" s="31" t="s">
        <v>12</v>
      </c>
      <c r="B85" s="247" t="s">
        <v>473</v>
      </c>
      <c r="C85" s="245">
        <v>656878</v>
      </c>
      <c r="D85" s="43" t="s">
        <v>25</v>
      </c>
      <c r="E85" s="85" t="s">
        <v>701</v>
      </c>
      <c r="F85" s="431">
        <f>SUMIF(lastik!C:C,C85,lastik!J:J)</f>
        <v>30</v>
      </c>
      <c r="G85" s="431">
        <f t="shared" si="11"/>
        <v>30</v>
      </c>
      <c r="H85" s="431">
        <v>16</v>
      </c>
      <c r="I85" s="431">
        <v>32</v>
      </c>
      <c r="J85" s="431">
        <f>SUMIF(beklenen!F:F,C85,beklenen!J:J)</f>
        <v>0</v>
      </c>
      <c r="K85" s="431">
        <f t="shared" si="9"/>
        <v>-5</v>
      </c>
      <c r="L85" s="435"/>
      <c r="M85" s="429">
        <v>5</v>
      </c>
      <c r="N85" s="429">
        <v>618115</v>
      </c>
      <c r="O85" s="429"/>
    </row>
    <row r="86" spans="1:15" x14ac:dyDescent="0.35">
      <c r="A86" s="337" t="s">
        <v>12</v>
      </c>
      <c r="B86" s="334" t="s">
        <v>1266</v>
      </c>
      <c r="C86" s="280" t="s">
        <v>2351</v>
      </c>
      <c r="D86" s="83" t="s">
        <v>25</v>
      </c>
      <c r="E86" s="280" t="s">
        <v>2371</v>
      </c>
      <c r="F86" s="431">
        <f>SUMIF(lastik!C:C,C86,lastik!J:J)</f>
        <v>20</v>
      </c>
      <c r="G86" s="431">
        <f t="shared" si="11"/>
        <v>20</v>
      </c>
      <c r="H86" s="436">
        <v>4</v>
      </c>
      <c r="I86" s="436">
        <v>8</v>
      </c>
      <c r="J86" s="431">
        <f>SUMIF(beklenen!F:F,C86,beklenen!J:J)</f>
        <v>0</v>
      </c>
      <c r="K86" s="431">
        <f t="shared" si="9"/>
        <v>-5</v>
      </c>
      <c r="L86" s="435"/>
      <c r="M86" s="429">
        <v>5</v>
      </c>
      <c r="N86" s="429">
        <v>518124</v>
      </c>
      <c r="O86" s="429"/>
    </row>
    <row r="87" spans="1:15" x14ac:dyDescent="0.35">
      <c r="A87" s="31" t="s">
        <v>12</v>
      </c>
      <c r="B87" s="247" t="s">
        <v>474</v>
      </c>
      <c r="C87" s="245">
        <v>656867</v>
      </c>
      <c r="D87" s="246" t="s">
        <v>25</v>
      </c>
      <c r="E87" s="245" t="s">
        <v>702</v>
      </c>
      <c r="F87" s="431">
        <f>SUMIF(lastik!C:C,C87,lastik!J:J)</f>
        <v>0</v>
      </c>
      <c r="G87" s="431">
        <f t="shared" si="11"/>
        <v>0</v>
      </c>
      <c r="H87" s="431">
        <v>8</v>
      </c>
      <c r="I87" s="431">
        <v>12</v>
      </c>
      <c r="J87" s="431">
        <f>SUMIF(beklenen!F:F,C87,beklenen!J:J)</f>
        <v>0</v>
      </c>
      <c r="K87" s="431">
        <f t="shared" si="9"/>
        <v>3</v>
      </c>
      <c r="L87" s="435"/>
      <c r="M87" s="429">
        <v>5</v>
      </c>
      <c r="N87" s="429">
        <v>212982</v>
      </c>
      <c r="O87" s="429"/>
    </row>
    <row r="88" spans="1:15" ht="15" thickBot="1" x14ac:dyDescent="0.4">
      <c r="A88" s="31" t="s">
        <v>12</v>
      </c>
      <c r="B88" s="247" t="s">
        <v>474</v>
      </c>
      <c r="C88" s="39">
        <v>656871</v>
      </c>
      <c r="D88" s="246" t="s">
        <v>25</v>
      </c>
      <c r="E88" s="256" t="s">
        <v>1270</v>
      </c>
      <c r="F88" s="431">
        <f>SUMIF(lastik!C:C,C88,lastik!J:J)</f>
        <v>14</v>
      </c>
      <c r="G88" s="431">
        <f t="shared" si="11"/>
        <v>14</v>
      </c>
      <c r="H88" s="431">
        <v>8</v>
      </c>
      <c r="I88" s="431">
        <v>12</v>
      </c>
      <c r="J88" s="431">
        <f>SUMIF(beklenen!F:F,C88,beklenen!J:J)</f>
        <v>7</v>
      </c>
      <c r="K88" s="431">
        <f t="shared" si="9"/>
        <v>-5</v>
      </c>
      <c r="L88" s="435"/>
      <c r="M88" s="429">
        <v>5</v>
      </c>
      <c r="N88" s="429">
        <v>618117</v>
      </c>
      <c r="O88" s="429"/>
    </row>
    <row r="89" spans="1:15" x14ac:dyDescent="0.35">
      <c r="A89" s="77" t="s">
        <v>26</v>
      </c>
      <c r="B89" s="247" t="s">
        <v>467</v>
      </c>
      <c r="C89" s="476">
        <v>246800</v>
      </c>
      <c r="D89" s="477" t="s">
        <v>27</v>
      </c>
      <c r="E89" s="479" t="s">
        <v>703</v>
      </c>
      <c r="F89" s="431">
        <f>SUMIF(lastik!C:C,C89,lastik!J:J)</f>
        <v>1</v>
      </c>
      <c r="G89" s="431">
        <f t="shared" si="11"/>
        <v>1</v>
      </c>
      <c r="J89" s="431">
        <f>SUMIF(beklenen!F:F,C89,beklenen!J:J)</f>
        <v>0</v>
      </c>
      <c r="K89" s="431">
        <f t="shared" si="9"/>
        <v>-5</v>
      </c>
      <c r="L89" s="435"/>
      <c r="M89" s="429">
        <v>5</v>
      </c>
      <c r="N89" s="429">
        <v>618133</v>
      </c>
      <c r="O89" s="429"/>
    </row>
    <row r="90" spans="1:15" x14ac:dyDescent="0.35">
      <c r="A90" s="31" t="s">
        <v>26</v>
      </c>
      <c r="B90" s="247" t="s">
        <v>467</v>
      </c>
      <c r="C90" s="37">
        <v>248011</v>
      </c>
      <c r="D90" s="475" t="s">
        <v>28</v>
      </c>
      <c r="E90" s="37" t="s">
        <v>1245</v>
      </c>
      <c r="F90" s="431">
        <f>SUMIF(lastik!C:C,C90,lastik!J:J)</f>
        <v>23</v>
      </c>
      <c r="G90" s="431">
        <f t="shared" si="11"/>
        <v>23</v>
      </c>
      <c r="H90" s="431">
        <v>12</v>
      </c>
      <c r="I90" s="431">
        <v>20</v>
      </c>
      <c r="J90" s="431">
        <f>SUMIF(beklenen!F:F,C90,beklenen!J:J)</f>
        <v>0</v>
      </c>
      <c r="K90" s="431">
        <f t="shared" si="9"/>
        <v>-5</v>
      </c>
      <c r="L90" s="435"/>
      <c r="M90" s="429">
        <v>5</v>
      </c>
      <c r="N90" s="429">
        <v>218503</v>
      </c>
      <c r="O90" s="429"/>
    </row>
    <row r="91" spans="1:15" x14ac:dyDescent="0.35">
      <c r="A91" s="31" t="s">
        <v>26</v>
      </c>
      <c r="B91" s="247" t="s">
        <v>467</v>
      </c>
      <c r="C91" s="32">
        <v>648110</v>
      </c>
      <c r="D91" s="145" t="s">
        <v>28</v>
      </c>
      <c r="E91" s="250" t="s">
        <v>705</v>
      </c>
      <c r="F91" s="431">
        <f>SUMIF(lastik!C:C,C91,lastik!J:J)</f>
        <v>0</v>
      </c>
      <c r="J91" s="431">
        <f>SUMIF(beklenen!F:F,C91,beklenen!J:J)</f>
        <v>0</v>
      </c>
      <c r="L91" s="435"/>
      <c r="M91" s="429">
        <v>5</v>
      </c>
      <c r="N91" s="429">
        <v>218516</v>
      </c>
      <c r="O91" s="429"/>
    </row>
    <row r="92" spans="1:15" x14ac:dyDescent="0.35">
      <c r="A92" s="31" t="s">
        <v>26</v>
      </c>
      <c r="B92" s="247" t="s">
        <v>467</v>
      </c>
      <c r="C92" s="32">
        <v>648056</v>
      </c>
      <c r="D92" s="134" t="s">
        <v>28</v>
      </c>
      <c r="E92" s="84" t="s">
        <v>705</v>
      </c>
      <c r="F92" s="431">
        <f>SUMIF(lastik!C:C,C92,lastik!J:J)</f>
        <v>4</v>
      </c>
      <c r="G92" s="431">
        <f>F92+F91</f>
        <v>4</v>
      </c>
      <c r="H92" s="431">
        <v>8</v>
      </c>
      <c r="I92" s="431">
        <v>12</v>
      </c>
      <c r="J92" s="431">
        <f>SUMIF(beklenen!F:F,C92,beklenen!J:J)</f>
        <v>0</v>
      </c>
      <c r="K92" s="431">
        <f t="shared" ref="K92:K103" si="12">IF((G92+J92)&lt;=H92,H92-(G92+J92),0)-M92</f>
        <v>-1</v>
      </c>
      <c r="L92" s="435"/>
      <c r="M92" s="429">
        <v>5</v>
      </c>
      <c r="N92" s="429">
        <v>219424</v>
      </c>
      <c r="O92" s="429"/>
    </row>
    <row r="93" spans="1:15" x14ac:dyDescent="0.35">
      <c r="A93" s="31" t="s">
        <v>26</v>
      </c>
      <c r="B93" s="247" t="s">
        <v>469</v>
      </c>
      <c r="C93" s="37">
        <v>248012</v>
      </c>
      <c r="D93" s="145" t="s">
        <v>28</v>
      </c>
      <c r="E93" s="37" t="s">
        <v>704</v>
      </c>
      <c r="F93" s="431">
        <f>SUMIF(lastik!C:C,C93,lastik!J:J)</f>
        <v>35</v>
      </c>
      <c r="G93" s="431">
        <f>F93</f>
        <v>35</v>
      </c>
      <c r="H93" s="431">
        <v>16</v>
      </c>
      <c r="I93" s="431">
        <v>40</v>
      </c>
      <c r="J93" s="431">
        <f>SUMIF(beklenen!F:F,C93,beklenen!J:J)</f>
        <v>0</v>
      </c>
      <c r="K93" s="431">
        <f t="shared" si="12"/>
        <v>-5</v>
      </c>
      <c r="L93" s="435"/>
      <c r="M93" s="429">
        <v>5</v>
      </c>
      <c r="N93" s="429">
        <v>219408</v>
      </c>
      <c r="O93" s="429"/>
    </row>
    <row r="94" spans="1:15" x14ac:dyDescent="0.35">
      <c r="A94" s="31" t="s">
        <v>26</v>
      </c>
      <c r="B94" s="247" t="s">
        <v>469</v>
      </c>
      <c r="C94" s="32">
        <v>648055</v>
      </c>
      <c r="D94" s="228" t="s">
        <v>28</v>
      </c>
      <c r="E94" s="37" t="s">
        <v>706</v>
      </c>
      <c r="F94" s="431">
        <f>SUMIF(lastik!C:C,C94,lastik!J:J)</f>
        <v>15</v>
      </c>
      <c r="G94" s="431">
        <f>F94</f>
        <v>15</v>
      </c>
      <c r="H94" s="431">
        <v>8</v>
      </c>
      <c r="I94" s="431">
        <v>12</v>
      </c>
      <c r="J94" s="431">
        <f>SUMIF(beklenen!F:F,C94,beklenen!J:J)</f>
        <v>0</v>
      </c>
      <c r="K94" s="431">
        <f t="shared" si="12"/>
        <v>-5</v>
      </c>
      <c r="L94" s="435"/>
      <c r="M94" s="429">
        <v>5</v>
      </c>
      <c r="N94" s="429">
        <v>618154</v>
      </c>
      <c r="O94" s="429"/>
    </row>
    <row r="95" spans="1:15" x14ac:dyDescent="0.35">
      <c r="A95" s="31" t="s">
        <v>26</v>
      </c>
      <c r="B95" s="247" t="s">
        <v>467</v>
      </c>
      <c r="C95" s="245">
        <v>248362</v>
      </c>
      <c r="D95" s="246" t="s">
        <v>29</v>
      </c>
      <c r="E95" s="245" t="s">
        <v>1883</v>
      </c>
      <c r="F95" s="431">
        <f>SUMIF(lastik!C:C,C95,lastik!J:J)</f>
        <v>22</v>
      </c>
      <c r="G95" s="431">
        <f>F95</f>
        <v>22</v>
      </c>
      <c r="H95" s="431">
        <v>8</v>
      </c>
      <c r="I95" s="431">
        <v>20</v>
      </c>
      <c r="J95" s="431">
        <f>SUMIF(beklenen!F:F,C95,beklenen!J:J)</f>
        <v>0</v>
      </c>
      <c r="K95" s="431">
        <f t="shared" si="12"/>
        <v>-5</v>
      </c>
      <c r="L95" s="435"/>
      <c r="M95" s="429">
        <v>5</v>
      </c>
      <c r="N95" s="429">
        <v>519019</v>
      </c>
      <c r="O95" s="429"/>
    </row>
    <row r="96" spans="1:15" x14ac:dyDescent="0.35">
      <c r="A96" s="31" t="s">
        <v>26</v>
      </c>
      <c r="B96" s="247" t="s">
        <v>467</v>
      </c>
      <c r="C96" s="39">
        <v>648424</v>
      </c>
      <c r="D96" s="246" t="s">
        <v>29</v>
      </c>
      <c r="E96" s="85" t="s">
        <v>790</v>
      </c>
      <c r="F96" s="431">
        <f>SUMIF(lastik!C:C,C96,lastik!J:J)</f>
        <v>18</v>
      </c>
      <c r="G96" s="431">
        <f>F96</f>
        <v>18</v>
      </c>
      <c r="H96" s="431">
        <v>8</v>
      </c>
      <c r="I96" s="431">
        <v>12</v>
      </c>
      <c r="J96" s="431">
        <f>SUMIF(beklenen!F:F,C96,beklenen!J:J)</f>
        <v>0</v>
      </c>
      <c r="K96" s="431">
        <f t="shared" si="12"/>
        <v>-5</v>
      </c>
      <c r="L96" s="435"/>
      <c r="M96" s="429">
        <v>5</v>
      </c>
      <c r="N96" s="429">
        <v>511929</v>
      </c>
      <c r="O96" s="429"/>
    </row>
    <row r="97" spans="1:24" x14ac:dyDescent="0.35">
      <c r="A97" s="31" t="s">
        <v>26</v>
      </c>
      <c r="B97" s="247" t="s">
        <v>475</v>
      </c>
      <c r="C97" s="245">
        <v>248361</v>
      </c>
      <c r="D97" s="43" t="s">
        <v>29</v>
      </c>
      <c r="E97" s="245" t="s">
        <v>708</v>
      </c>
      <c r="F97" s="431">
        <f>SUMIF(lastik!C:C,C97,lastik!J:J)</f>
        <v>10</v>
      </c>
      <c r="G97" s="431">
        <f t="shared" ref="G97:G128" si="13">F97</f>
        <v>10</v>
      </c>
      <c r="H97" s="431">
        <v>8</v>
      </c>
      <c r="I97" s="431">
        <v>20</v>
      </c>
      <c r="J97" s="431">
        <f>SUMIF(beklenen!F:F,C97,beklenen!J:J)</f>
        <v>0</v>
      </c>
      <c r="K97" s="431">
        <f t="shared" si="12"/>
        <v>-5</v>
      </c>
      <c r="L97" s="435"/>
      <c r="M97" s="429">
        <v>5</v>
      </c>
      <c r="N97" s="429">
        <v>518864</v>
      </c>
      <c r="O97" s="429"/>
    </row>
    <row r="98" spans="1:24" x14ac:dyDescent="0.35">
      <c r="A98" s="31" t="s">
        <v>26</v>
      </c>
      <c r="B98" s="247" t="s">
        <v>469</v>
      </c>
      <c r="C98" s="39">
        <v>248354</v>
      </c>
      <c r="D98" s="246" t="s">
        <v>29</v>
      </c>
      <c r="E98" s="245" t="s">
        <v>709</v>
      </c>
      <c r="F98" s="431">
        <f>SUMIF(lastik!C:C,C98,lastik!J:J)</f>
        <v>4</v>
      </c>
      <c r="G98" s="431">
        <f t="shared" si="13"/>
        <v>4</v>
      </c>
      <c r="H98" s="431">
        <v>16</v>
      </c>
      <c r="I98" s="431">
        <v>32</v>
      </c>
      <c r="J98" s="431">
        <f>SUMIF(beklenen!F:F,C98,beklenen!J:J)</f>
        <v>0</v>
      </c>
      <c r="K98" s="431">
        <f t="shared" si="12"/>
        <v>7</v>
      </c>
      <c r="L98" s="435"/>
      <c r="M98" s="429">
        <v>5</v>
      </c>
      <c r="N98" s="429">
        <v>511148</v>
      </c>
      <c r="O98" s="429"/>
    </row>
    <row r="99" spans="1:24" x14ac:dyDescent="0.35">
      <c r="A99" s="31" t="s">
        <v>26</v>
      </c>
      <c r="B99" s="247" t="s">
        <v>469</v>
      </c>
      <c r="C99" s="245">
        <v>648406</v>
      </c>
      <c r="D99" s="59" t="s">
        <v>29</v>
      </c>
      <c r="E99" s="245" t="s">
        <v>710</v>
      </c>
      <c r="F99" s="431">
        <f>SUMIF(lastik!C:C,C99,lastik!J:J)</f>
        <v>0</v>
      </c>
      <c r="G99" s="431">
        <f t="shared" si="13"/>
        <v>0</v>
      </c>
      <c r="H99" s="431">
        <v>8</v>
      </c>
      <c r="I99" s="431">
        <v>20</v>
      </c>
      <c r="J99" s="431">
        <f>SUMIF(beklenen!F:F,C99,beklenen!J:J)</f>
        <v>0</v>
      </c>
      <c r="K99" s="431">
        <f t="shared" si="12"/>
        <v>3</v>
      </c>
      <c r="L99" s="435"/>
      <c r="M99" s="429">
        <v>5</v>
      </c>
      <c r="N99" s="429">
        <v>218576</v>
      </c>
      <c r="O99" s="429"/>
    </row>
    <row r="100" spans="1:24" x14ac:dyDescent="0.35">
      <c r="A100" s="31" t="s">
        <v>26</v>
      </c>
      <c r="B100" s="247" t="s">
        <v>468</v>
      </c>
      <c r="C100" s="89">
        <v>248462</v>
      </c>
      <c r="D100" s="56" t="s">
        <v>30</v>
      </c>
      <c r="E100" s="103" t="s">
        <v>707</v>
      </c>
      <c r="F100" s="431">
        <f>SUMIF(lastik!C:C,C100,lastik!J:J)</f>
        <v>16</v>
      </c>
      <c r="G100" s="431">
        <f t="shared" si="13"/>
        <v>16</v>
      </c>
      <c r="H100" s="431">
        <v>8</v>
      </c>
      <c r="I100" s="431">
        <v>12</v>
      </c>
      <c r="J100" s="431">
        <f>SUMIF(beklenen!F:F,C100,beklenen!J:J)</f>
        <v>0</v>
      </c>
      <c r="K100" s="431">
        <f t="shared" si="12"/>
        <v>-5</v>
      </c>
      <c r="L100" s="435"/>
      <c r="M100" s="429">
        <v>5</v>
      </c>
      <c r="N100" s="429">
        <v>211600</v>
      </c>
      <c r="O100" s="429"/>
    </row>
    <row r="101" spans="1:24" x14ac:dyDescent="0.35">
      <c r="A101" s="31" t="s">
        <v>26</v>
      </c>
      <c r="B101" s="247" t="s">
        <v>475</v>
      </c>
      <c r="C101" s="349">
        <v>248461</v>
      </c>
      <c r="D101" s="55" t="s">
        <v>30</v>
      </c>
      <c r="E101" s="358" t="s">
        <v>708</v>
      </c>
      <c r="F101" s="431">
        <f>SUMIF(lastik!C:C,C101,lastik!J:J)</f>
        <v>17</v>
      </c>
      <c r="G101" s="431">
        <f t="shared" si="13"/>
        <v>17</v>
      </c>
      <c r="H101" s="431">
        <v>8</v>
      </c>
      <c r="I101" s="431">
        <v>16</v>
      </c>
      <c r="J101" s="431">
        <f>SUMIF(beklenen!F:F,C101,beklenen!J:J)</f>
        <v>0</v>
      </c>
      <c r="K101" s="431">
        <f t="shared" si="12"/>
        <v>-5</v>
      </c>
      <c r="L101" s="435"/>
      <c r="M101" s="429">
        <v>5</v>
      </c>
      <c r="N101" s="429">
        <v>211603</v>
      </c>
      <c r="O101" s="429"/>
    </row>
    <row r="102" spans="1:24" x14ac:dyDescent="0.35">
      <c r="A102" s="31" t="s">
        <v>26</v>
      </c>
      <c r="B102" s="247" t="s">
        <v>469</v>
      </c>
      <c r="C102" s="89">
        <v>248455</v>
      </c>
      <c r="D102" s="208" t="s">
        <v>30</v>
      </c>
      <c r="E102" s="358" t="s">
        <v>709</v>
      </c>
      <c r="F102" s="431">
        <f>SUMIF(lastik!C:C,C102,lastik!J:J)</f>
        <v>5</v>
      </c>
      <c r="G102" s="431">
        <f t="shared" si="13"/>
        <v>5</v>
      </c>
      <c r="H102" s="431">
        <v>12</v>
      </c>
      <c r="I102" s="431">
        <v>20</v>
      </c>
      <c r="J102" s="431">
        <f>SUMIF(beklenen!F:F,C102,beklenen!J:J)</f>
        <v>0</v>
      </c>
      <c r="K102" s="431">
        <f t="shared" si="12"/>
        <v>2</v>
      </c>
      <c r="L102" s="435"/>
      <c r="M102" s="429">
        <v>5</v>
      </c>
      <c r="N102" s="429">
        <v>219704</v>
      </c>
      <c r="O102" s="429"/>
      <c r="X102" s="429" t="s">
        <v>366</v>
      </c>
    </row>
    <row r="103" spans="1:24" x14ac:dyDescent="0.35">
      <c r="A103" s="31" t="s">
        <v>26</v>
      </c>
      <c r="B103" s="247" t="s">
        <v>469</v>
      </c>
      <c r="C103" s="89">
        <v>548313</v>
      </c>
      <c r="D103" s="91" t="s">
        <v>30</v>
      </c>
      <c r="E103" s="358" t="s">
        <v>1112</v>
      </c>
      <c r="F103" s="431">
        <f>SUMIF(lastik!C:C,C103,lastik!J:J)</f>
        <v>0</v>
      </c>
      <c r="G103" s="431">
        <f t="shared" si="13"/>
        <v>0</v>
      </c>
      <c r="H103" s="436"/>
      <c r="I103" s="436"/>
      <c r="J103" s="431">
        <f>SUMIF(beklenen!F:F,C103,beklenen!J:J)</f>
        <v>0</v>
      </c>
      <c r="K103" s="431">
        <f t="shared" si="12"/>
        <v>-5</v>
      </c>
      <c r="L103" s="435"/>
      <c r="M103" s="429">
        <v>5</v>
      </c>
      <c r="N103" s="429">
        <v>519729</v>
      </c>
      <c r="O103" s="429"/>
    </row>
    <row r="104" spans="1:24" x14ac:dyDescent="0.35">
      <c r="A104" s="31" t="s">
        <v>26</v>
      </c>
      <c r="B104" s="247" t="s">
        <v>467</v>
      </c>
      <c r="C104" s="359">
        <v>248382</v>
      </c>
      <c r="D104" s="93" t="s">
        <v>31</v>
      </c>
      <c r="E104" s="101" t="s">
        <v>2007</v>
      </c>
      <c r="F104" s="431">
        <f>SUMIF(lastik!C:C,C104,lastik!J:J)</f>
        <v>9</v>
      </c>
      <c r="G104" s="431">
        <f>F104</f>
        <v>9</v>
      </c>
      <c r="H104" s="431">
        <v>4</v>
      </c>
      <c r="I104" s="431">
        <v>8</v>
      </c>
      <c r="J104" s="431">
        <f>SUMIF(beklenen!F:F,C104,beklenen!J:J)</f>
        <v>0</v>
      </c>
      <c r="L104" s="435"/>
      <c r="M104" s="429">
        <v>5</v>
      </c>
      <c r="N104" s="429">
        <v>519194</v>
      </c>
      <c r="O104" s="429"/>
    </row>
    <row r="105" spans="1:24" x14ac:dyDescent="0.35">
      <c r="A105" s="31" t="s">
        <v>26</v>
      </c>
      <c r="B105" s="247" t="s">
        <v>469</v>
      </c>
      <c r="C105" s="359">
        <v>248386</v>
      </c>
      <c r="D105" s="59" t="s">
        <v>31</v>
      </c>
      <c r="E105" s="101" t="s">
        <v>709</v>
      </c>
      <c r="F105" s="431">
        <f>SUMIF(lastik!C:C,C105,lastik!J:J)</f>
        <v>12</v>
      </c>
      <c r="G105" s="431">
        <f t="shared" si="13"/>
        <v>12</v>
      </c>
      <c r="H105" s="431">
        <v>8</v>
      </c>
      <c r="I105" s="431">
        <v>12</v>
      </c>
      <c r="J105" s="431">
        <f>SUMIF(beklenen!F:F,C105,beklenen!J:J)</f>
        <v>0</v>
      </c>
      <c r="K105" s="431">
        <f>IF((G105+J105)&lt;=H105,H105-(G105+J105),0)-M105</f>
        <v>-5</v>
      </c>
      <c r="L105" s="435"/>
      <c r="M105" s="429">
        <v>5</v>
      </c>
      <c r="N105" s="429">
        <v>212993</v>
      </c>
      <c r="O105" s="429"/>
    </row>
    <row r="106" spans="1:24" x14ac:dyDescent="0.35">
      <c r="A106" s="31" t="s">
        <v>26</v>
      </c>
      <c r="B106" s="247" t="s">
        <v>467</v>
      </c>
      <c r="C106" s="78">
        <v>552285</v>
      </c>
      <c r="D106" s="78" t="s">
        <v>536</v>
      </c>
      <c r="E106" s="358" t="s">
        <v>671</v>
      </c>
      <c r="F106" s="431">
        <f>SUMIF(lastik!C:C,C106,lastik!J:J)</f>
        <v>2</v>
      </c>
      <c r="G106" s="431">
        <f t="shared" si="13"/>
        <v>2</v>
      </c>
      <c r="H106" s="431">
        <v>2</v>
      </c>
      <c r="I106" s="431">
        <v>2</v>
      </c>
      <c r="J106" s="431">
        <f>SUMIF(beklenen!F:F,C106,beklenen!J:J)</f>
        <v>0</v>
      </c>
      <c r="K106" s="431">
        <f>IF((G106+J106)&lt;=H106,H106-(G106+J106),0)-M106</f>
        <v>-5</v>
      </c>
      <c r="L106" s="435"/>
      <c r="M106" s="429">
        <v>5</v>
      </c>
      <c r="N106" s="429">
        <v>511136</v>
      </c>
      <c r="O106" s="429"/>
    </row>
    <row r="107" spans="1:24" x14ac:dyDescent="0.35">
      <c r="A107" s="31" t="s">
        <v>26</v>
      </c>
      <c r="B107" s="247" t="s">
        <v>467</v>
      </c>
      <c r="C107" s="81">
        <v>248658</v>
      </c>
      <c r="D107" s="83" t="s">
        <v>32</v>
      </c>
      <c r="E107" s="105" t="s">
        <v>1246</v>
      </c>
      <c r="F107" s="431">
        <f>SUMIF(lastik!C:C,C107,lastik!J:J)</f>
        <v>0</v>
      </c>
      <c r="J107" s="431">
        <f>SUMIF(beklenen!F:F,C107,beklenen!J:J)</f>
        <v>0</v>
      </c>
      <c r="L107" s="435"/>
      <c r="M107" s="429">
        <v>5</v>
      </c>
      <c r="N107" s="429">
        <v>612121</v>
      </c>
      <c r="O107" s="429"/>
    </row>
    <row r="108" spans="1:24" x14ac:dyDescent="0.35">
      <c r="A108" s="31" t="s">
        <v>26</v>
      </c>
      <c r="B108" s="247"/>
      <c r="C108" s="359">
        <v>248652</v>
      </c>
      <c r="D108" s="212" t="s">
        <v>32</v>
      </c>
      <c r="E108" s="101" t="s">
        <v>2183</v>
      </c>
      <c r="F108" s="431">
        <f>SUMIF(lastik!C:C,C108,lastik!J:J)</f>
        <v>5</v>
      </c>
      <c r="G108" s="431">
        <f>F108+F107</f>
        <v>5</v>
      </c>
      <c r="H108" s="431">
        <v>8</v>
      </c>
      <c r="I108" s="431">
        <v>12</v>
      </c>
      <c r="J108" s="431">
        <f>SUMIF(beklenen!F:F,C108,beklenen!J:J)</f>
        <v>0</v>
      </c>
      <c r="K108" s="431">
        <f t="shared" ref="K108:K117" si="14">IF((G108+J108)&lt;=H108,H108-(G108+J108),0)-M108</f>
        <v>-2</v>
      </c>
      <c r="L108" s="435"/>
      <c r="M108" s="429">
        <v>5</v>
      </c>
      <c r="N108" s="429">
        <v>518720</v>
      </c>
      <c r="O108" s="429"/>
    </row>
    <row r="109" spans="1:24" x14ac:dyDescent="0.35">
      <c r="A109" s="31" t="s">
        <v>26</v>
      </c>
      <c r="B109" s="418" t="s">
        <v>469</v>
      </c>
      <c r="C109" s="215">
        <v>248654</v>
      </c>
      <c r="D109" s="246" t="s">
        <v>32</v>
      </c>
      <c r="E109" s="160" t="s">
        <v>709</v>
      </c>
      <c r="F109" s="431">
        <f>SUMIF(lastik!C:C,C109,lastik!J:J)</f>
        <v>12</v>
      </c>
      <c r="G109" s="431">
        <f>F109</f>
        <v>12</v>
      </c>
      <c r="H109" s="431">
        <v>8</v>
      </c>
      <c r="I109" s="431">
        <v>12</v>
      </c>
      <c r="J109" s="431">
        <f>SUMIF(beklenen!F:F,C109,beklenen!J:J)</f>
        <v>0</v>
      </c>
      <c r="K109" s="431">
        <f t="shared" si="14"/>
        <v>-5</v>
      </c>
      <c r="L109" s="435"/>
      <c r="M109" s="429">
        <v>5</v>
      </c>
      <c r="N109" s="429">
        <v>219971</v>
      </c>
      <c r="O109" s="429"/>
    </row>
    <row r="110" spans="1:24" x14ac:dyDescent="0.35">
      <c r="A110" s="31" t="s">
        <v>26</v>
      </c>
      <c r="B110" s="247" t="s">
        <v>467</v>
      </c>
      <c r="C110" s="78">
        <v>552850</v>
      </c>
      <c r="D110" s="94" t="s">
        <v>33</v>
      </c>
      <c r="E110" s="358" t="s">
        <v>671</v>
      </c>
      <c r="F110" s="431">
        <f>SUMIF(lastik!C:C,C110,lastik!J:J)</f>
        <v>2</v>
      </c>
      <c r="G110" s="431">
        <f t="shared" si="13"/>
        <v>2</v>
      </c>
      <c r="H110" s="431">
        <v>4</v>
      </c>
      <c r="I110" s="431">
        <v>4</v>
      </c>
      <c r="J110" s="431">
        <f>SUMIF(beklenen!F:F,C110,beklenen!J:J)</f>
        <v>0</v>
      </c>
      <c r="K110" s="431">
        <f t="shared" si="14"/>
        <v>-3</v>
      </c>
      <c r="L110" s="435"/>
      <c r="M110" s="429">
        <v>5</v>
      </c>
      <c r="N110" s="429">
        <v>519200</v>
      </c>
      <c r="O110" s="429"/>
    </row>
    <row r="111" spans="1:24" ht="15" thickBot="1" x14ac:dyDescent="0.4">
      <c r="A111" s="424" t="s">
        <v>26</v>
      </c>
      <c r="B111" s="247" t="s">
        <v>469</v>
      </c>
      <c r="C111" s="78">
        <v>552860</v>
      </c>
      <c r="D111" s="79" t="s">
        <v>33</v>
      </c>
      <c r="E111" s="358" t="s">
        <v>672</v>
      </c>
      <c r="F111" s="431">
        <f>SUMIF(lastik!C:C,C111,lastik!J:J)</f>
        <v>10</v>
      </c>
      <c r="G111" s="431">
        <f t="shared" si="13"/>
        <v>10</v>
      </c>
      <c r="H111" s="431">
        <v>8</v>
      </c>
      <c r="I111" s="431">
        <v>8</v>
      </c>
      <c r="J111" s="431">
        <f>SUMIF(beklenen!F:F,C111,beklenen!J:J)</f>
        <v>0</v>
      </c>
      <c r="K111" s="431">
        <f t="shared" si="14"/>
        <v>-5</v>
      </c>
      <c r="L111" s="435"/>
      <c r="M111" s="429">
        <v>5</v>
      </c>
      <c r="N111" s="429">
        <v>519580</v>
      </c>
      <c r="O111" s="429"/>
    </row>
    <row r="112" spans="1:24" x14ac:dyDescent="0.35">
      <c r="A112" s="77" t="s">
        <v>34</v>
      </c>
      <c r="B112" s="247" t="s">
        <v>467</v>
      </c>
      <c r="C112" s="39">
        <v>240362</v>
      </c>
      <c r="D112" s="95" t="s">
        <v>35</v>
      </c>
      <c r="E112" s="96" t="s">
        <v>711</v>
      </c>
      <c r="F112" s="431">
        <f>SUMIF(lastik!C:C,C112,lastik!J:J)</f>
        <v>5</v>
      </c>
      <c r="G112" s="431">
        <f t="shared" si="13"/>
        <v>5</v>
      </c>
      <c r="H112" s="431">
        <v>4</v>
      </c>
      <c r="I112" s="431">
        <v>8</v>
      </c>
      <c r="J112" s="431">
        <f>SUMIF(beklenen!F:F,C112,beklenen!J:J)</f>
        <v>0</v>
      </c>
      <c r="K112" s="431">
        <f t="shared" si="14"/>
        <v>-5</v>
      </c>
      <c r="L112" s="435"/>
      <c r="M112" s="429">
        <v>5</v>
      </c>
      <c r="N112" s="429">
        <v>511036</v>
      </c>
      <c r="O112" s="439"/>
    </row>
    <row r="113" spans="1:15" x14ac:dyDescent="0.35">
      <c r="A113" s="337" t="s">
        <v>34</v>
      </c>
      <c r="B113" s="334" t="s">
        <v>467</v>
      </c>
      <c r="C113" s="338">
        <v>241370</v>
      </c>
      <c r="D113" s="241" t="s">
        <v>36</v>
      </c>
      <c r="E113" s="161" t="s">
        <v>712</v>
      </c>
      <c r="F113" s="431">
        <f>SUMIF(lastik!C:C,C113,lastik!J:J)</f>
        <v>0</v>
      </c>
      <c r="G113" s="431">
        <f t="shared" si="13"/>
        <v>0</v>
      </c>
      <c r="H113" s="431">
        <v>4</v>
      </c>
      <c r="I113" s="431">
        <v>8</v>
      </c>
      <c r="J113" s="431">
        <f>SUMIF(beklenen!F:F,C113,beklenen!J:J)</f>
        <v>0</v>
      </c>
      <c r="K113" s="431">
        <f t="shared" si="14"/>
        <v>-1</v>
      </c>
      <c r="L113" s="435"/>
      <c r="M113" s="429">
        <v>5</v>
      </c>
      <c r="N113" s="429">
        <v>212976</v>
      </c>
      <c r="O113" s="439"/>
    </row>
    <row r="114" spans="1:15" x14ac:dyDescent="0.35">
      <c r="A114" s="362" t="s">
        <v>34</v>
      </c>
      <c r="B114" s="334" t="s">
        <v>467</v>
      </c>
      <c r="C114" s="361">
        <v>241377</v>
      </c>
      <c r="D114" s="464" t="s">
        <v>36</v>
      </c>
      <c r="E114" s="339" t="s">
        <v>711</v>
      </c>
      <c r="F114" s="431">
        <f>SUMIF(lastik!C:C,C114,lastik!J:J)</f>
        <v>0</v>
      </c>
      <c r="G114" s="431">
        <f t="shared" si="13"/>
        <v>0</v>
      </c>
      <c r="H114" s="431">
        <v>4</v>
      </c>
      <c r="I114" s="431">
        <v>8</v>
      </c>
      <c r="J114" s="431">
        <f>SUMIF(beklenen!F:F,C114,beklenen!J:J)</f>
        <v>0</v>
      </c>
      <c r="K114" s="431">
        <f t="shared" si="14"/>
        <v>-1</v>
      </c>
      <c r="L114" s="435"/>
      <c r="M114" s="429">
        <v>5</v>
      </c>
      <c r="N114" s="429">
        <v>511215</v>
      </c>
      <c r="O114" s="439"/>
    </row>
    <row r="115" spans="1:15" x14ac:dyDescent="0.35">
      <c r="A115" s="337" t="s">
        <v>34</v>
      </c>
      <c r="B115" s="334" t="s">
        <v>467</v>
      </c>
      <c r="C115" s="402">
        <v>241376</v>
      </c>
      <c r="D115" s="402" t="s">
        <v>37</v>
      </c>
      <c r="E115" s="369" t="s">
        <v>713</v>
      </c>
      <c r="F115" s="431">
        <f>SUMIF(lastik!C:C,C115,lastik!J:J)</f>
        <v>0</v>
      </c>
      <c r="G115" s="431">
        <f t="shared" si="13"/>
        <v>0</v>
      </c>
      <c r="H115" s="431">
        <v>4</v>
      </c>
      <c r="I115" s="431">
        <v>8</v>
      </c>
      <c r="J115" s="431">
        <f>SUMIF(beklenen!F:F,C115,beklenen!J:J)</f>
        <v>0</v>
      </c>
      <c r="K115" s="431">
        <f t="shared" si="14"/>
        <v>-1</v>
      </c>
      <c r="L115" s="435"/>
      <c r="M115" s="429">
        <v>5</v>
      </c>
      <c r="N115" s="429">
        <v>519887</v>
      </c>
      <c r="O115" s="439"/>
    </row>
    <row r="116" spans="1:15" x14ac:dyDescent="0.35">
      <c r="A116" s="31" t="s">
        <v>34</v>
      </c>
      <c r="B116" s="247" t="s">
        <v>467</v>
      </c>
      <c r="C116" s="39">
        <v>241503</v>
      </c>
      <c r="D116" s="43" t="s">
        <v>41</v>
      </c>
      <c r="E116" s="245" t="s">
        <v>713</v>
      </c>
      <c r="F116" s="431">
        <f>SUMIF(lastik!C:C,C116,lastik!J:J)</f>
        <v>0</v>
      </c>
      <c r="G116" s="431">
        <f t="shared" si="13"/>
        <v>0</v>
      </c>
      <c r="H116" s="431">
        <v>8</v>
      </c>
      <c r="I116" s="431">
        <v>12</v>
      </c>
      <c r="J116" s="431">
        <f>SUMIF(beklenen!F:F,C116,beklenen!J:J)</f>
        <v>0</v>
      </c>
      <c r="K116" s="431">
        <f t="shared" si="14"/>
        <v>3</v>
      </c>
      <c r="L116" s="435"/>
      <c r="M116" s="429">
        <v>5</v>
      </c>
      <c r="N116" s="429">
        <v>511946</v>
      </c>
      <c r="O116" s="439"/>
    </row>
    <row r="117" spans="1:15" x14ac:dyDescent="0.35">
      <c r="A117" s="31" t="s">
        <v>34</v>
      </c>
      <c r="B117" s="247" t="s">
        <v>469</v>
      </c>
      <c r="C117" s="39">
        <v>241502</v>
      </c>
      <c r="D117" s="246" t="s">
        <v>41</v>
      </c>
      <c r="E117" s="245" t="s">
        <v>1875</v>
      </c>
      <c r="F117" s="431">
        <f>SUMIF(lastik!C:C,C117,lastik!J:J)</f>
        <v>2</v>
      </c>
      <c r="G117" s="431">
        <f>F117</f>
        <v>2</v>
      </c>
      <c r="H117" s="431">
        <v>4</v>
      </c>
      <c r="I117" s="431">
        <v>4</v>
      </c>
      <c r="J117" s="431">
        <f>SUMIF(beklenen!F:F,C117,beklenen!J:J)</f>
        <v>0</v>
      </c>
      <c r="K117" s="431">
        <f t="shared" si="14"/>
        <v>-3</v>
      </c>
      <c r="L117" s="435"/>
      <c r="M117" s="429">
        <v>5</v>
      </c>
      <c r="N117" s="429">
        <v>511236</v>
      </c>
      <c r="O117" s="439"/>
    </row>
    <row r="118" spans="1:15" x14ac:dyDescent="0.35">
      <c r="A118" s="31" t="s">
        <v>34</v>
      </c>
      <c r="B118" s="247" t="s">
        <v>467</v>
      </c>
      <c r="C118" s="66">
        <v>261100</v>
      </c>
      <c r="D118" s="99" t="s">
        <v>42</v>
      </c>
      <c r="E118" s="440" t="s">
        <v>714</v>
      </c>
      <c r="F118" s="431">
        <f>SUMIF(lastik!C:C,C118,lastik!J:J)</f>
        <v>2</v>
      </c>
      <c r="J118" s="431">
        <f>SUMIF(beklenen!F:F,C118,beklenen!J:J)</f>
        <v>0</v>
      </c>
      <c r="L118" s="435"/>
      <c r="M118" s="429">
        <v>5</v>
      </c>
      <c r="N118" s="429">
        <v>519599</v>
      </c>
      <c r="O118" s="439"/>
    </row>
    <row r="119" spans="1:15" x14ac:dyDescent="0.35">
      <c r="A119" s="31" t="s">
        <v>34</v>
      </c>
      <c r="B119" s="247" t="s">
        <v>467</v>
      </c>
      <c r="C119" s="66">
        <v>261554</v>
      </c>
      <c r="D119" s="133" t="s">
        <v>42</v>
      </c>
      <c r="E119" s="37" t="s">
        <v>1998</v>
      </c>
      <c r="F119" s="431">
        <f>SUMIF(lastik!C:C,C119,lastik!J:J)</f>
        <v>15</v>
      </c>
      <c r="G119" s="431">
        <f>F119+F118</f>
        <v>17</v>
      </c>
      <c r="H119" s="431">
        <v>12</v>
      </c>
      <c r="I119" s="431">
        <v>20</v>
      </c>
      <c r="J119" s="431">
        <f>SUMIF(beklenen!F:F,C119,beklenen!J:J)</f>
        <v>0</v>
      </c>
      <c r="K119" s="431">
        <f t="shared" ref="K119:K145" si="15">IF((G119+J119)&lt;=H119,H119-(G119+J119),0)-M119</f>
        <v>-5</v>
      </c>
      <c r="L119" s="435"/>
      <c r="M119" s="429">
        <v>5</v>
      </c>
      <c r="N119" s="429">
        <v>519699</v>
      </c>
      <c r="O119" s="439"/>
    </row>
    <row r="120" spans="1:15" x14ac:dyDescent="0.35">
      <c r="A120" s="441" t="s">
        <v>43</v>
      </c>
      <c r="B120" s="247"/>
      <c r="C120" s="39">
        <v>242051</v>
      </c>
      <c r="D120" s="97" t="s">
        <v>44</v>
      </c>
      <c r="E120" s="245" t="s">
        <v>45</v>
      </c>
      <c r="F120" s="431">
        <f>SUMIF(lastik!C:C,C120,lastik!J:J)</f>
        <v>13</v>
      </c>
      <c r="G120" s="431">
        <f t="shared" si="13"/>
        <v>13</v>
      </c>
      <c r="H120" s="431">
        <v>8</v>
      </c>
      <c r="I120" s="431">
        <v>12</v>
      </c>
      <c r="J120" s="431">
        <f>SUMIF(beklenen!F:F,C120,beklenen!J:J)</f>
        <v>0</v>
      </c>
      <c r="K120" s="431">
        <f t="shared" si="15"/>
        <v>-5</v>
      </c>
      <c r="L120" s="435"/>
      <c r="M120" s="429">
        <v>5</v>
      </c>
      <c r="N120" s="429">
        <v>519592</v>
      </c>
      <c r="O120" s="439"/>
    </row>
    <row r="121" spans="1:15" x14ac:dyDescent="0.35">
      <c r="A121" s="31" t="s">
        <v>43</v>
      </c>
      <c r="B121" s="247"/>
      <c r="C121" s="86">
        <v>242132</v>
      </c>
      <c r="D121" s="102" t="s">
        <v>46</v>
      </c>
      <c r="E121" s="103" t="s">
        <v>47</v>
      </c>
      <c r="F121" s="431">
        <f>SUMIF(lastik!C:C,C121,lastik!J:J)</f>
        <v>2</v>
      </c>
      <c r="G121" s="431">
        <f t="shared" si="13"/>
        <v>2</v>
      </c>
      <c r="H121" s="431">
        <v>4</v>
      </c>
      <c r="I121" s="431">
        <v>8</v>
      </c>
      <c r="J121" s="431">
        <f>SUMIF(beklenen!F:F,C121,beklenen!J:J)</f>
        <v>0</v>
      </c>
      <c r="K121" s="431">
        <f t="shared" si="15"/>
        <v>-3</v>
      </c>
      <c r="L121" s="435"/>
      <c r="M121" s="429">
        <v>5</v>
      </c>
      <c r="N121" s="429">
        <v>260451</v>
      </c>
      <c r="O121" s="439"/>
    </row>
    <row r="122" spans="1:15" x14ac:dyDescent="0.35">
      <c r="A122" s="337" t="s">
        <v>43</v>
      </c>
      <c r="B122" s="491"/>
      <c r="C122" s="280">
        <v>242141</v>
      </c>
      <c r="D122" s="456" t="s">
        <v>48</v>
      </c>
      <c r="E122" s="363" t="s">
        <v>49</v>
      </c>
      <c r="F122" s="431">
        <f>SUMIF(lastik!C:C,C122,lastik!J:J)</f>
        <v>2</v>
      </c>
      <c r="J122" s="431">
        <f>SUMIF(beklenen!F:F,C122,beklenen!J:J)</f>
        <v>0</v>
      </c>
      <c r="K122" s="431">
        <f t="shared" si="15"/>
        <v>-5</v>
      </c>
      <c r="L122" s="435"/>
      <c r="M122" s="429">
        <v>5</v>
      </c>
      <c r="N122" s="429">
        <v>588208</v>
      </c>
      <c r="O122" s="439"/>
    </row>
    <row r="123" spans="1:15" x14ac:dyDescent="0.35">
      <c r="A123" s="337" t="s">
        <v>43</v>
      </c>
      <c r="B123" s="491"/>
      <c r="C123" s="280">
        <v>242142</v>
      </c>
      <c r="D123" s="211" t="s">
        <v>48</v>
      </c>
      <c r="E123" s="280" t="s">
        <v>49</v>
      </c>
      <c r="F123" s="431">
        <f>SUMIF(lastik!C:C,C123,lastik!J:J)</f>
        <v>1</v>
      </c>
      <c r="G123" s="431">
        <f>F123+F122</f>
        <v>3</v>
      </c>
      <c r="H123" s="431">
        <v>8</v>
      </c>
      <c r="I123" s="431">
        <v>12</v>
      </c>
      <c r="J123" s="431">
        <f>SUMIF(beklenen!F:F,C123,beklenen!J:J)</f>
        <v>0</v>
      </c>
      <c r="K123" s="431">
        <f t="shared" si="15"/>
        <v>0</v>
      </c>
      <c r="L123" s="435"/>
      <c r="M123" s="429">
        <v>5</v>
      </c>
      <c r="N123" s="429">
        <v>588217</v>
      </c>
      <c r="O123" s="439"/>
    </row>
    <row r="124" spans="1:15" x14ac:dyDescent="0.35">
      <c r="A124" s="337" t="s">
        <v>43</v>
      </c>
      <c r="B124" s="491"/>
      <c r="C124" s="339">
        <v>242691</v>
      </c>
      <c r="D124" s="406" t="s">
        <v>3564</v>
      </c>
      <c r="E124" s="339" t="s">
        <v>3565</v>
      </c>
      <c r="F124" s="431">
        <f>SUMIF(lastik!C:C,C124,lastik!J:J)</f>
        <v>0</v>
      </c>
      <c r="G124" s="431">
        <f>F124+F123</f>
        <v>1</v>
      </c>
      <c r="H124" s="431">
        <v>2</v>
      </c>
      <c r="I124" s="431">
        <v>4</v>
      </c>
      <c r="J124" s="431">
        <f>SUMIF(beklenen!F:F,C124,beklenen!J:J)</f>
        <v>0</v>
      </c>
      <c r="K124" s="431">
        <f t="shared" ref="K124" si="16">IF((G124+J124)&lt;=H124,H124-(G124+J124),0)-M124</f>
        <v>-4</v>
      </c>
      <c r="L124" s="435"/>
      <c r="M124" s="429">
        <v>5</v>
      </c>
      <c r="N124" s="429">
        <v>589033</v>
      </c>
      <c r="O124" s="439"/>
    </row>
    <row r="125" spans="1:15" x14ac:dyDescent="0.35">
      <c r="A125" s="31" t="s">
        <v>43</v>
      </c>
      <c r="B125" s="247"/>
      <c r="C125" s="44">
        <v>242204</v>
      </c>
      <c r="D125" s="47" t="s">
        <v>50</v>
      </c>
      <c r="E125" s="245" t="s">
        <v>52</v>
      </c>
      <c r="F125" s="431">
        <f>SUMIF(lastik!C:C,C125,lastik!J:J)</f>
        <v>64</v>
      </c>
      <c r="G125" s="431">
        <f t="shared" si="13"/>
        <v>64</v>
      </c>
      <c r="H125" s="431">
        <v>8</v>
      </c>
      <c r="I125" s="431">
        <v>20</v>
      </c>
      <c r="J125" s="431">
        <f>SUMIF(beklenen!F:F,C125,beklenen!J:J)</f>
        <v>0</v>
      </c>
      <c r="K125" s="431">
        <f t="shared" si="15"/>
        <v>0</v>
      </c>
      <c r="L125" s="435"/>
      <c r="M125" s="429"/>
      <c r="N125" s="429"/>
      <c r="O125" s="439"/>
    </row>
    <row r="126" spans="1:15" x14ac:dyDescent="0.35">
      <c r="A126" s="31" t="s">
        <v>43</v>
      </c>
      <c r="B126" s="247"/>
      <c r="C126" s="74">
        <v>642245</v>
      </c>
      <c r="D126" s="62" t="s">
        <v>50</v>
      </c>
      <c r="E126" s="245" t="s">
        <v>452</v>
      </c>
      <c r="F126" s="431">
        <f>SUMIF(lastik!C:C,C126,lastik!J:J)</f>
        <v>1</v>
      </c>
      <c r="G126" s="431">
        <f t="shared" si="13"/>
        <v>1</v>
      </c>
      <c r="H126" s="431">
        <v>4</v>
      </c>
      <c r="I126" s="431">
        <v>4</v>
      </c>
      <c r="J126" s="431">
        <f>SUMIF(beklenen!F:F,C126,beklenen!J:J)</f>
        <v>0</v>
      </c>
      <c r="K126" s="431">
        <f t="shared" si="15"/>
        <v>3</v>
      </c>
      <c r="L126" s="435"/>
      <c r="M126" s="429"/>
      <c r="N126" s="429"/>
      <c r="O126" s="439"/>
    </row>
    <row r="127" spans="1:15" x14ac:dyDescent="0.35">
      <c r="A127" s="31" t="s">
        <v>43</v>
      </c>
      <c r="B127" s="247" t="s">
        <v>1266</v>
      </c>
      <c r="C127" s="74" t="s">
        <v>1978</v>
      </c>
      <c r="D127" s="75" t="s">
        <v>50</v>
      </c>
      <c r="E127" s="245" t="s">
        <v>1981</v>
      </c>
      <c r="F127" s="431">
        <f>SUMIF(lastik!C:C,C127,lastik!J:J)</f>
        <v>2</v>
      </c>
      <c r="G127" s="431">
        <f>F127</f>
        <v>2</v>
      </c>
      <c r="H127" s="431">
        <v>4</v>
      </c>
      <c r="I127" s="431">
        <v>12</v>
      </c>
      <c r="J127" s="431">
        <f>SUMIF(beklenen!F:F,C127,beklenen!J:J)</f>
        <v>0</v>
      </c>
      <c r="K127" s="431">
        <f t="shared" si="15"/>
        <v>2</v>
      </c>
      <c r="L127" s="435"/>
      <c r="M127" s="429"/>
      <c r="N127" s="429"/>
      <c r="O127" s="439"/>
    </row>
    <row r="128" spans="1:15" x14ac:dyDescent="0.35">
      <c r="A128" s="31" t="s">
        <v>43</v>
      </c>
      <c r="B128" s="247" t="s">
        <v>430</v>
      </c>
      <c r="C128" s="44">
        <v>245913</v>
      </c>
      <c r="D128" s="246" t="s">
        <v>50</v>
      </c>
      <c r="E128" s="245" t="s">
        <v>831</v>
      </c>
      <c r="F128" s="431">
        <f>SUMIF(lastik!C:C,C128,lastik!J:J)</f>
        <v>0</v>
      </c>
      <c r="G128" s="431">
        <f t="shared" si="13"/>
        <v>0</v>
      </c>
      <c r="H128" s="431">
        <v>8</v>
      </c>
      <c r="I128" s="431">
        <v>120</v>
      </c>
      <c r="J128" s="431">
        <f>SUMIF(beklenen!F:F,C128,beklenen!J:J)</f>
        <v>0</v>
      </c>
      <c r="K128" s="431">
        <f t="shared" si="15"/>
        <v>8</v>
      </c>
      <c r="L128" s="435"/>
      <c r="M128" s="429"/>
      <c r="N128" s="429"/>
      <c r="O128" s="429"/>
    </row>
    <row r="129" spans="1:15" x14ac:dyDescent="0.35">
      <c r="A129" s="337" t="s">
        <v>43</v>
      </c>
      <c r="B129" s="334" t="s">
        <v>430</v>
      </c>
      <c r="C129" s="155">
        <v>245912</v>
      </c>
      <c r="D129" s="83" t="s">
        <v>50</v>
      </c>
      <c r="E129" s="280" t="s">
        <v>2395</v>
      </c>
      <c r="F129" s="431">
        <f>SUMIF(lastik!C:C,C129,lastik!J:J)</f>
        <v>23</v>
      </c>
      <c r="G129" s="431">
        <f t="shared" ref="G129:G134" si="17">F129</f>
        <v>23</v>
      </c>
      <c r="H129" s="431">
        <v>0</v>
      </c>
      <c r="I129" s="431">
        <v>12</v>
      </c>
      <c r="J129" s="431">
        <f>SUMIF(beklenen!F:F,C129,beklenen!J:J)</f>
        <v>58</v>
      </c>
      <c r="K129" s="431">
        <f t="shared" si="15"/>
        <v>0</v>
      </c>
      <c r="L129" s="435"/>
      <c r="M129" s="429"/>
      <c r="N129" s="429"/>
      <c r="O129" s="429"/>
    </row>
    <row r="130" spans="1:15" x14ac:dyDescent="0.35">
      <c r="A130" s="337" t="s">
        <v>43</v>
      </c>
      <c r="B130" s="334" t="s">
        <v>430</v>
      </c>
      <c r="C130" s="155">
        <v>645225</v>
      </c>
      <c r="D130" s="83" t="s">
        <v>50</v>
      </c>
      <c r="E130" s="280" t="s">
        <v>51</v>
      </c>
      <c r="F130" s="431">
        <f>SUMIF(lastik!C:C,C130,lastik!J:J)</f>
        <v>0</v>
      </c>
      <c r="G130" s="431">
        <f t="shared" si="17"/>
        <v>0</v>
      </c>
      <c r="H130" s="431">
        <v>0</v>
      </c>
      <c r="I130" s="431">
        <v>8</v>
      </c>
      <c r="J130" s="431">
        <f>SUMIF(beklenen!F:F,C130,beklenen!J:J)</f>
        <v>0</v>
      </c>
      <c r="K130" s="431">
        <f t="shared" si="15"/>
        <v>0</v>
      </c>
      <c r="L130" s="435"/>
      <c r="M130" s="429"/>
      <c r="N130" s="429"/>
      <c r="O130" s="429"/>
    </row>
    <row r="131" spans="1:15" x14ac:dyDescent="0.35">
      <c r="A131" s="337" t="s">
        <v>43</v>
      </c>
      <c r="B131" s="334" t="s">
        <v>1502</v>
      </c>
      <c r="C131" s="155" t="s">
        <v>2342</v>
      </c>
      <c r="D131" s="211" t="s">
        <v>50</v>
      </c>
      <c r="E131" s="280" t="s">
        <v>2452</v>
      </c>
      <c r="F131" s="431">
        <f>SUMIF(lastik!C:C,C131,lastik!J:J)</f>
        <v>15</v>
      </c>
      <c r="G131" s="431">
        <f t="shared" si="17"/>
        <v>15</v>
      </c>
      <c r="H131" s="431">
        <v>0</v>
      </c>
      <c r="I131" s="431">
        <v>8</v>
      </c>
      <c r="J131" s="431">
        <f>SUMIF(beklenen!F:F,C131,beklenen!J:J)</f>
        <v>0</v>
      </c>
      <c r="K131" s="431">
        <f t="shared" si="15"/>
        <v>0</v>
      </c>
      <c r="L131" s="435"/>
      <c r="M131" s="429"/>
      <c r="N131" s="429"/>
      <c r="O131" s="429"/>
    </row>
    <row r="132" spans="1:15" x14ac:dyDescent="0.35">
      <c r="A132" s="31" t="s">
        <v>43</v>
      </c>
      <c r="B132" s="247"/>
      <c r="C132" s="32">
        <v>242821</v>
      </c>
      <c r="D132" s="56" t="s">
        <v>53</v>
      </c>
      <c r="E132" s="37" t="s">
        <v>55</v>
      </c>
      <c r="F132" s="431">
        <f>SUMIF(lastik!C:C,C132,lastik!J:J)</f>
        <v>42</v>
      </c>
      <c r="G132" s="431">
        <f t="shared" si="17"/>
        <v>42</v>
      </c>
      <c r="H132" s="431">
        <v>8</v>
      </c>
      <c r="I132" s="431">
        <v>20</v>
      </c>
      <c r="J132" s="431">
        <f>SUMIF(beklenen!F:F,C132,beklenen!J:J)</f>
        <v>0</v>
      </c>
      <c r="K132" s="431">
        <f t="shared" si="15"/>
        <v>0</v>
      </c>
      <c r="L132" s="435"/>
      <c r="M132" s="429"/>
      <c r="N132" s="429"/>
      <c r="O132" s="439"/>
    </row>
    <row r="133" spans="1:15" x14ac:dyDescent="0.35">
      <c r="A133" s="31" t="s">
        <v>43</v>
      </c>
      <c r="B133" s="247"/>
      <c r="C133" s="32">
        <v>642305</v>
      </c>
      <c r="D133" s="56" t="s">
        <v>53</v>
      </c>
      <c r="E133" s="84" t="s">
        <v>56</v>
      </c>
      <c r="F133" s="431">
        <f>SUMIF(lastik!C:C,C133,lastik!J:J)</f>
        <v>6</v>
      </c>
      <c r="G133" s="431">
        <f t="shared" si="17"/>
        <v>6</v>
      </c>
      <c r="H133" s="431">
        <v>4</v>
      </c>
      <c r="I133" s="431">
        <v>4</v>
      </c>
      <c r="J133" s="431">
        <f>SUMIF(beklenen!F:F,C133,beklenen!J:J)</f>
        <v>0</v>
      </c>
      <c r="K133" s="431">
        <f t="shared" si="15"/>
        <v>0</v>
      </c>
      <c r="L133" s="435"/>
      <c r="M133" s="429"/>
      <c r="N133" s="429"/>
      <c r="O133" s="439"/>
    </row>
    <row r="134" spans="1:15" x14ac:dyDescent="0.35">
      <c r="A134" s="31" t="s">
        <v>43</v>
      </c>
      <c r="B134" s="247" t="s">
        <v>1266</v>
      </c>
      <c r="C134" s="32" t="s">
        <v>1923</v>
      </c>
      <c r="D134" s="55" t="s">
        <v>53</v>
      </c>
      <c r="E134" s="84" t="s">
        <v>1924</v>
      </c>
      <c r="F134" s="431">
        <f>SUMIF(lastik!C:C,C134,lastik!J:J)</f>
        <v>14</v>
      </c>
      <c r="G134" s="431">
        <f t="shared" si="17"/>
        <v>14</v>
      </c>
      <c r="H134" s="431">
        <v>4</v>
      </c>
      <c r="I134" s="431">
        <v>4</v>
      </c>
      <c r="J134" s="431">
        <f>SUMIF(beklenen!F:F,C134,beklenen!J:J)</f>
        <v>0</v>
      </c>
      <c r="K134" s="431">
        <f t="shared" si="15"/>
        <v>0</v>
      </c>
      <c r="L134" s="435"/>
      <c r="M134" s="429"/>
      <c r="N134" s="429"/>
      <c r="O134" s="439"/>
    </row>
    <row r="135" spans="1:15" x14ac:dyDescent="0.35">
      <c r="A135" s="31" t="s">
        <v>43</v>
      </c>
      <c r="B135" s="247" t="s">
        <v>430</v>
      </c>
      <c r="C135" s="37">
        <v>245948</v>
      </c>
      <c r="D135" s="53" t="s">
        <v>53</v>
      </c>
      <c r="E135" s="37" t="s">
        <v>1481</v>
      </c>
      <c r="F135" s="431">
        <f>SUMIF(lastik!C:C,C135,lastik!J:J)</f>
        <v>11</v>
      </c>
      <c r="G135" s="431">
        <f t="shared" ref="G135:G141" si="18">F135</f>
        <v>11</v>
      </c>
      <c r="H135" s="431">
        <v>8</v>
      </c>
      <c r="I135" s="431">
        <v>120</v>
      </c>
      <c r="J135" s="431">
        <f>SUMIF(beklenen!F:F,C135,beklenen!J:J)</f>
        <v>0</v>
      </c>
      <c r="K135" s="431">
        <f t="shared" si="15"/>
        <v>0</v>
      </c>
      <c r="L135" s="435"/>
      <c r="M135" s="429"/>
      <c r="N135" s="429"/>
      <c r="O135" s="429"/>
    </row>
    <row r="136" spans="1:15" x14ac:dyDescent="0.35">
      <c r="A136" s="31" t="s">
        <v>43</v>
      </c>
      <c r="B136" s="247" t="s">
        <v>430</v>
      </c>
      <c r="C136" s="37">
        <v>245944</v>
      </c>
      <c r="D136" s="53" t="s">
        <v>53</v>
      </c>
      <c r="E136" s="37" t="s">
        <v>513</v>
      </c>
      <c r="F136" s="431">
        <f>SUMIF(lastik!C:C,C136,lastik!J:J)</f>
        <v>29</v>
      </c>
      <c r="G136" s="431">
        <f>F136</f>
        <v>29</v>
      </c>
      <c r="H136" s="431">
        <v>0</v>
      </c>
      <c r="I136" s="431">
        <v>8</v>
      </c>
      <c r="J136" s="431">
        <f>SUMIF(beklenen!F:F,C136,beklenen!J:J)</f>
        <v>0</v>
      </c>
      <c r="K136" s="431">
        <f t="shared" si="15"/>
        <v>0</v>
      </c>
      <c r="L136" s="435"/>
      <c r="M136" s="429"/>
      <c r="N136" s="429"/>
      <c r="O136" s="429"/>
    </row>
    <row r="137" spans="1:15" x14ac:dyDescent="0.35">
      <c r="A137" s="31" t="s">
        <v>43</v>
      </c>
      <c r="B137" s="247" t="s">
        <v>430</v>
      </c>
      <c r="C137" s="32">
        <v>645306</v>
      </c>
      <c r="D137" s="56" t="s">
        <v>53</v>
      </c>
      <c r="E137" s="37" t="s">
        <v>54</v>
      </c>
      <c r="F137" s="431">
        <f>SUMIF(lastik!C:C,C137,lastik!J:J)</f>
        <v>10</v>
      </c>
      <c r="G137" s="431">
        <f t="shared" si="18"/>
        <v>10</v>
      </c>
      <c r="H137" s="431">
        <v>0</v>
      </c>
      <c r="I137" s="431">
        <v>12</v>
      </c>
      <c r="J137" s="431">
        <f>SUMIF(beklenen!F:F,C137,beklenen!J:J)</f>
        <v>0</v>
      </c>
      <c r="K137" s="431">
        <f t="shared" si="15"/>
        <v>0</v>
      </c>
      <c r="L137" s="435"/>
      <c r="M137" s="429"/>
      <c r="N137" s="429"/>
      <c r="O137" s="429"/>
    </row>
    <row r="138" spans="1:15" x14ac:dyDescent="0.35">
      <c r="A138" s="337" t="s">
        <v>43</v>
      </c>
      <c r="B138" s="334" t="s">
        <v>1662</v>
      </c>
      <c r="C138" s="338" t="s">
        <v>2343</v>
      </c>
      <c r="D138" s="208" t="s">
        <v>53</v>
      </c>
      <c r="E138" s="37" t="s">
        <v>2415</v>
      </c>
      <c r="F138" s="431">
        <f>SUMIF(lastik!C:C,C138,lastik!J:J)</f>
        <v>16</v>
      </c>
      <c r="G138" s="431">
        <f>F138</f>
        <v>16</v>
      </c>
      <c r="H138" s="431">
        <v>0</v>
      </c>
      <c r="I138" s="431">
        <v>20</v>
      </c>
      <c r="J138" s="431">
        <f>SUMIF(beklenen!F:F,C138,beklenen!J:J)</f>
        <v>0</v>
      </c>
      <c r="K138" s="431">
        <f t="shared" si="15"/>
        <v>0</v>
      </c>
      <c r="L138" s="435"/>
      <c r="M138" s="429"/>
      <c r="N138" s="429"/>
      <c r="O138" s="429"/>
    </row>
    <row r="139" spans="1:15" x14ac:dyDescent="0.35">
      <c r="A139" s="362" t="s">
        <v>43</v>
      </c>
      <c r="B139" s="334"/>
      <c r="C139" s="215">
        <v>242695</v>
      </c>
      <c r="D139" s="47" t="s">
        <v>57</v>
      </c>
      <c r="E139" s="280" t="s">
        <v>1358</v>
      </c>
      <c r="F139" s="431">
        <f>SUMIF(lastik!C:C,C139,lastik!J:J)</f>
        <v>20</v>
      </c>
      <c r="G139" s="431">
        <f t="shared" si="18"/>
        <v>20</v>
      </c>
      <c r="H139" s="431">
        <v>8</v>
      </c>
      <c r="I139" s="431">
        <v>20</v>
      </c>
      <c r="J139" s="431">
        <f>SUMIF(beklenen!F:F,C139,beklenen!J:J)</f>
        <v>0</v>
      </c>
      <c r="K139" s="431">
        <f t="shared" si="15"/>
        <v>0</v>
      </c>
      <c r="L139" s="435"/>
      <c r="M139" s="429"/>
      <c r="N139" s="429"/>
      <c r="O139" s="439"/>
    </row>
    <row r="140" spans="1:15" x14ac:dyDescent="0.35">
      <c r="A140" s="337" t="s">
        <v>43</v>
      </c>
      <c r="B140" s="334"/>
      <c r="C140" s="215">
        <v>542347</v>
      </c>
      <c r="D140" s="246" t="s">
        <v>57</v>
      </c>
      <c r="E140" s="280" t="s">
        <v>1243</v>
      </c>
      <c r="F140" s="431">
        <f>SUMIF(lastik!C:C,C140,lastik!J:J)</f>
        <v>0</v>
      </c>
      <c r="G140" s="431">
        <f t="shared" si="18"/>
        <v>0</v>
      </c>
      <c r="H140" s="431">
        <v>8</v>
      </c>
      <c r="I140" s="431">
        <v>12</v>
      </c>
      <c r="J140" s="431">
        <f>SUMIF(beklenen!F:F,C140,beklenen!J:J)</f>
        <v>0</v>
      </c>
      <c r="K140" s="431">
        <f t="shared" si="15"/>
        <v>8</v>
      </c>
      <c r="L140" s="435"/>
      <c r="M140" s="429"/>
      <c r="N140" s="429"/>
      <c r="O140" s="439"/>
    </row>
    <row r="141" spans="1:15" x14ac:dyDescent="0.35">
      <c r="A141" s="337" t="s">
        <v>43</v>
      </c>
      <c r="B141" s="334" t="s">
        <v>1266</v>
      </c>
      <c r="C141" s="215" t="s">
        <v>2250</v>
      </c>
      <c r="D141" s="43" t="s">
        <v>57</v>
      </c>
      <c r="E141" s="280" t="s">
        <v>2256</v>
      </c>
      <c r="F141" s="431">
        <f>SUMIF(lastik!C:C,C141,lastik!J:J)</f>
        <v>4</v>
      </c>
      <c r="G141" s="431">
        <f t="shared" si="18"/>
        <v>4</v>
      </c>
      <c r="H141" s="431">
        <v>8</v>
      </c>
      <c r="I141" s="431">
        <v>12</v>
      </c>
      <c r="J141" s="431">
        <f>SUMIF(beklenen!F:F,C141,beklenen!J:J)</f>
        <v>0</v>
      </c>
      <c r="K141" s="431">
        <f t="shared" si="15"/>
        <v>4</v>
      </c>
      <c r="L141" s="435"/>
      <c r="M141" s="429"/>
      <c r="N141" s="429"/>
      <c r="O141" s="439"/>
    </row>
    <row r="142" spans="1:15" x14ac:dyDescent="0.35">
      <c r="A142" s="337" t="s">
        <v>43</v>
      </c>
      <c r="B142" s="334" t="s">
        <v>430</v>
      </c>
      <c r="C142" s="215">
        <v>245919</v>
      </c>
      <c r="D142" s="246" t="s">
        <v>57</v>
      </c>
      <c r="E142" s="280" t="s">
        <v>2361</v>
      </c>
      <c r="F142" s="431">
        <f>SUMIF(lastik!C:C,C142,lastik!J:J)</f>
        <v>0</v>
      </c>
      <c r="J142" s="431">
        <f>SUMIF(beklenen!F:F,C142,beklenen!J:J)</f>
        <v>68</v>
      </c>
      <c r="K142" s="431">
        <f t="shared" si="15"/>
        <v>0</v>
      </c>
      <c r="L142" s="435"/>
      <c r="M142" s="429"/>
      <c r="N142" s="429"/>
      <c r="O142" s="439"/>
    </row>
    <row r="143" spans="1:15" x14ac:dyDescent="0.35">
      <c r="A143" s="337" t="s">
        <v>43</v>
      </c>
      <c r="B143" s="334" t="s">
        <v>430</v>
      </c>
      <c r="C143" s="280">
        <v>245983</v>
      </c>
      <c r="D143" s="246" t="s">
        <v>57</v>
      </c>
      <c r="E143" s="280" t="s">
        <v>1475</v>
      </c>
      <c r="F143" s="431">
        <f>SUMIF(lastik!C:C,C143,lastik!J:J)</f>
        <v>2</v>
      </c>
      <c r="G143" s="431">
        <f>F143+F142</f>
        <v>2</v>
      </c>
      <c r="H143" s="431">
        <v>8</v>
      </c>
      <c r="I143" s="431">
        <v>80</v>
      </c>
      <c r="J143" s="431">
        <f>SUMIF(beklenen!F:F,C143,beklenen!J:J)</f>
        <v>0</v>
      </c>
      <c r="K143" s="431">
        <f t="shared" si="15"/>
        <v>6</v>
      </c>
      <c r="L143" s="435"/>
      <c r="M143" s="429"/>
      <c r="N143" s="429"/>
      <c r="O143" s="429"/>
    </row>
    <row r="144" spans="1:15" x14ac:dyDescent="0.35">
      <c r="A144" s="31" t="s">
        <v>43</v>
      </c>
      <c r="B144" s="247"/>
      <c r="C144" s="46">
        <v>242571</v>
      </c>
      <c r="D144" s="193" t="s">
        <v>60</v>
      </c>
      <c r="E144" s="48" t="s">
        <v>61</v>
      </c>
      <c r="F144" s="431">
        <f>SUMIF(lastik!C:C,C144,lastik!J:J)</f>
        <v>4</v>
      </c>
      <c r="J144" s="431">
        <f>SUMIF(beklenen!F:F,C144,beklenen!J:J)</f>
        <v>0</v>
      </c>
      <c r="K144" s="431">
        <f t="shared" si="15"/>
        <v>0</v>
      </c>
      <c r="L144" s="435"/>
      <c r="M144" s="429"/>
      <c r="N144" s="429"/>
      <c r="O144" s="439"/>
    </row>
    <row r="145" spans="1:15" x14ac:dyDescent="0.35">
      <c r="A145" s="31" t="s">
        <v>43</v>
      </c>
      <c r="B145" s="247"/>
      <c r="C145" s="370">
        <v>242822</v>
      </c>
      <c r="D145" s="55" t="s">
        <v>60</v>
      </c>
      <c r="E145" s="37" t="s">
        <v>61</v>
      </c>
      <c r="F145" s="431">
        <f>SUMIF(lastik!C:C,C145,lastik!J:J)</f>
        <v>0</v>
      </c>
      <c r="G145" s="431">
        <f>F145+F144</f>
        <v>4</v>
      </c>
      <c r="H145" s="431">
        <v>8</v>
      </c>
      <c r="I145" s="431">
        <v>20</v>
      </c>
      <c r="J145" s="431">
        <f>SUMIF(beklenen!F:F,C145,beklenen!J:J)</f>
        <v>0</v>
      </c>
      <c r="K145" s="431">
        <f t="shared" si="15"/>
        <v>4</v>
      </c>
      <c r="L145" s="435"/>
      <c r="M145" s="429"/>
      <c r="N145" s="429"/>
      <c r="O145" s="439"/>
    </row>
    <row r="146" spans="1:15" x14ac:dyDescent="0.35">
      <c r="A146" s="31" t="s">
        <v>43</v>
      </c>
      <c r="B146" s="247"/>
      <c r="C146" s="370">
        <v>242996</v>
      </c>
      <c r="D146" s="56" t="s">
        <v>60</v>
      </c>
      <c r="E146" s="37" t="s">
        <v>2087</v>
      </c>
      <c r="F146" s="431">
        <f>SUMIF(lastik!C:C,C146,lastik!J:J)</f>
        <v>29</v>
      </c>
      <c r="G146" s="431">
        <f>F146</f>
        <v>29</v>
      </c>
      <c r="H146" s="431">
        <v>8</v>
      </c>
      <c r="I146" s="431">
        <v>60</v>
      </c>
      <c r="J146" s="431">
        <f>SUMIF(beklenen!F:F,C146,beklenen!J:J)</f>
        <v>0</v>
      </c>
      <c r="L146" s="435"/>
      <c r="M146" s="429"/>
      <c r="N146" s="429"/>
      <c r="O146" s="439"/>
    </row>
    <row r="147" spans="1:15" x14ac:dyDescent="0.35">
      <c r="A147" s="31" t="s">
        <v>43</v>
      </c>
      <c r="B147" s="247" t="s">
        <v>430</v>
      </c>
      <c r="C147" s="32">
        <v>245979</v>
      </c>
      <c r="D147" s="133" t="s">
        <v>60</v>
      </c>
      <c r="E147" s="37" t="s">
        <v>2395</v>
      </c>
      <c r="F147" s="431">
        <f>SUMIF(lastik!C:C,C147,lastik!J:J)</f>
        <v>25</v>
      </c>
      <c r="G147" s="431">
        <f>F147</f>
        <v>25</v>
      </c>
      <c r="H147" s="431">
        <v>0</v>
      </c>
      <c r="I147" s="431">
        <v>8</v>
      </c>
      <c r="J147" s="431">
        <f>SUMIF(beklenen!F:F,C147,beklenen!J:J)</f>
        <v>0</v>
      </c>
      <c r="K147" s="431">
        <f t="shared" ref="K147:K159" si="19">IF((G147+J147)&lt;=H147,H147-(G147+J147),0)-M147</f>
        <v>0</v>
      </c>
      <c r="L147" s="435"/>
      <c r="M147" s="429"/>
      <c r="N147" s="429"/>
      <c r="O147" s="429"/>
    </row>
    <row r="148" spans="1:15" x14ac:dyDescent="0.35">
      <c r="A148" s="31" t="s">
        <v>43</v>
      </c>
      <c r="B148" s="247"/>
      <c r="C148" s="39">
        <v>242696</v>
      </c>
      <c r="D148" s="62" t="s">
        <v>62</v>
      </c>
      <c r="E148" s="245" t="s">
        <v>1357</v>
      </c>
      <c r="F148" s="431">
        <f>SUMIF(lastik!C:C,C148,lastik!J:J)</f>
        <v>33</v>
      </c>
      <c r="G148" s="431">
        <f t="shared" ref="G148:G157" si="20">F148</f>
        <v>33</v>
      </c>
      <c r="H148" s="431">
        <v>4</v>
      </c>
      <c r="I148" s="431">
        <v>8</v>
      </c>
      <c r="J148" s="431">
        <f>SUMIF(beklenen!F:F,C148,beklenen!J:J)</f>
        <v>0</v>
      </c>
      <c r="K148" s="431">
        <f t="shared" si="19"/>
        <v>0</v>
      </c>
      <c r="L148" s="435"/>
      <c r="M148" s="429"/>
      <c r="N148" s="429"/>
      <c r="O148" s="439"/>
    </row>
    <row r="149" spans="1:15" x14ac:dyDescent="0.35">
      <c r="A149" s="31" t="s">
        <v>43</v>
      </c>
      <c r="B149" s="247"/>
      <c r="C149" s="39">
        <v>642401</v>
      </c>
      <c r="D149" s="43" t="s">
        <v>62</v>
      </c>
      <c r="E149" s="245" t="s">
        <v>389</v>
      </c>
      <c r="F149" s="431">
        <f>SUMIF(lastik!C:C,C149,lastik!J:J)</f>
        <v>14</v>
      </c>
      <c r="G149" s="431">
        <f t="shared" si="20"/>
        <v>14</v>
      </c>
      <c r="H149" s="431">
        <v>8</v>
      </c>
      <c r="I149" s="431">
        <v>12</v>
      </c>
      <c r="J149" s="431">
        <f>SUMIF(beklenen!F:F,C149,beklenen!J:J)</f>
        <v>0</v>
      </c>
      <c r="K149" s="431">
        <f t="shared" si="19"/>
        <v>0</v>
      </c>
      <c r="L149" s="435"/>
      <c r="M149" s="429"/>
      <c r="N149" s="429"/>
      <c r="O149" s="439"/>
    </row>
    <row r="150" spans="1:15" x14ac:dyDescent="0.35">
      <c r="A150" s="31" t="s">
        <v>43</v>
      </c>
      <c r="B150" s="247" t="s">
        <v>430</v>
      </c>
      <c r="C150" s="245">
        <v>245929</v>
      </c>
      <c r="D150" s="124" t="s">
        <v>62</v>
      </c>
      <c r="E150" s="245" t="s">
        <v>513</v>
      </c>
      <c r="F150" s="431">
        <f>SUMIF(lastik!C:C,C150,lastik!J:J)</f>
        <v>8</v>
      </c>
      <c r="G150" s="431">
        <f t="shared" si="20"/>
        <v>8</v>
      </c>
      <c r="H150" s="431">
        <v>4</v>
      </c>
      <c r="I150" s="431">
        <v>4</v>
      </c>
      <c r="J150" s="431">
        <f>SUMIF(beklenen!F:F,C150,beklenen!J:J)</f>
        <v>16</v>
      </c>
      <c r="K150" s="431">
        <f t="shared" si="19"/>
        <v>0</v>
      </c>
      <c r="L150" s="435"/>
      <c r="M150" s="429"/>
      <c r="N150" s="429"/>
      <c r="O150" s="429"/>
    </row>
    <row r="151" spans="1:15" x14ac:dyDescent="0.35">
      <c r="A151" s="31" t="s">
        <v>43</v>
      </c>
      <c r="B151" s="247"/>
      <c r="C151" s="37">
        <v>242701</v>
      </c>
      <c r="D151" s="420" t="s">
        <v>453</v>
      </c>
      <c r="E151" s="37" t="s">
        <v>2214</v>
      </c>
      <c r="F151" s="431">
        <f>SUMIF(lastik!C:C,C151,lastik!J:J)</f>
        <v>6</v>
      </c>
      <c r="G151" s="431">
        <f>F151</f>
        <v>6</v>
      </c>
      <c r="H151" s="431">
        <v>4</v>
      </c>
      <c r="I151" s="431">
        <v>4</v>
      </c>
      <c r="J151" s="431">
        <f>SUMIF(beklenen!F:F,C151,beklenen!J:J)</f>
        <v>0</v>
      </c>
      <c r="K151" s="431">
        <f t="shared" si="19"/>
        <v>0</v>
      </c>
      <c r="L151" s="435"/>
      <c r="M151" s="429"/>
      <c r="N151" s="429"/>
      <c r="O151" s="429"/>
    </row>
    <row r="152" spans="1:15" x14ac:dyDescent="0.35">
      <c r="A152" s="31" t="s">
        <v>43</v>
      </c>
      <c r="B152" s="247"/>
      <c r="C152" s="66">
        <v>642581</v>
      </c>
      <c r="D152" s="100" t="s">
        <v>453</v>
      </c>
      <c r="E152" s="84" t="s">
        <v>454</v>
      </c>
      <c r="F152" s="431">
        <f>SUMIF(lastik!C:C,C152,lastik!J:J)</f>
        <v>12</v>
      </c>
      <c r="G152" s="431">
        <f t="shared" si="20"/>
        <v>12</v>
      </c>
      <c r="H152" s="431">
        <v>4</v>
      </c>
      <c r="I152" s="431">
        <v>20</v>
      </c>
      <c r="J152" s="431">
        <f>SUMIF(beklenen!F:F,C152,beklenen!J:J)</f>
        <v>0</v>
      </c>
      <c r="K152" s="431">
        <f t="shared" si="19"/>
        <v>0</v>
      </c>
      <c r="L152" s="435"/>
      <c r="M152" s="429"/>
      <c r="N152" s="429"/>
      <c r="O152" s="439"/>
    </row>
    <row r="153" spans="1:15" x14ac:dyDescent="0.35">
      <c r="A153" s="31" t="s">
        <v>43</v>
      </c>
      <c r="B153" s="247" t="s">
        <v>430</v>
      </c>
      <c r="C153" s="66">
        <v>245977</v>
      </c>
      <c r="D153" s="110" t="s">
        <v>453</v>
      </c>
      <c r="E153" s="84" t="s">
        <v>1592</v>
      </c>
      <c r="F153" s="431">
        <f>SUMIF(lastik!C:C,C153,lastik!J:J)</f>
        <v>18</v>
      </c>
      <c r="G153" s="431">
        <f>F153</f>
        <v>18</v>
      </c>
      <c r="H153" s="431">
        <v>0</v>
      </c>
      <c r="I153" s="431">
        <v>12</v>
      </c>
      <c r="J153" s="431">
        <f>SUMIF(beklenen!F:F,C153,beklenen!J:J)</f>
        <v>0</v>
      </c>
      <c r="K153" s="431">
        <f t="shared" si="19"/>
        <v>0</v>
      </c>
      <c r="L153" s="435"/>
      <c r="M153" s="429"/>
      <c r="N153" s="429"/>
      <c r="O153" s="439"/>
    </row>
    <row r="154" spans="1:15" x14ac:dyDescent="0.35">
      <c r="A154" s="31" t="s">
        <v>43</v>
      </c>
      <c r="B154" s="247" t="s">
        <v>1662</v>
      </c>
      <c r="C154" s="66" t="s">
        <v>1663</v>
      </c>
      <c r="D154" s="100" t="s">
        <v>453</v>
      </c>
      <c r="E154" s="84" t="s">
        <v>554</v>
      </c>
      <c r="F154" s="431">
        <f>SUMIF(lastik!C:C,C154,lastik!J:J)</f>
        <v>12</v>
      </c>
      <c r="J154" s="431">
        <f>SUMIF(beklenen!F:F,C154,beklenen!J:J)</f>
        <v>0</v>
      </c>
      <c r="K154" s="431">
        <f t="shared" si="19"/>
        <v>0</v>
      </c>
      <c r="L154" s="435"/>
      <c r="M154" s="429"/>
      <c r="N154" s="429"/>
      <c r="O154" s="439"/>
    </row>
    <row r="155" spans="1:15" x14ac:dyDescent="0.35">
      <c r="A155" s="31" t="s">
        <v>43</v>
      </c>
      <c r="B155" s="247"/>
      <c r="C155" s="39">
        <v>242697</v>
      </c>
      <c r="D155" s="97" t="s">
        <v>551</v>
      </c>
      <c r="E155" s="245" t="s">
        <v>1365</v>
      </c>
      <c r="F155" s="431">
        <f>SUMIF(lastik!C:C,C155,lastik!J:J)</f>
        <v>13</v>
      </c>
      <c r="G155" s="431">
        <f>F155+F154</f>
        <v>25</v>
      </c>
      <c r="H155" s="431">
        <v>4</v>
      </c>
      <c r="I155" s="431">
        <v>8</v>
      </c>
      <c r="J155" s="431">
        <f>SUMIF(beklenen!F:F,C155,beklenen!J:J)</f>
        <v>0</v>
      </c>
      <c r="K155" s="431">
        <f t="shared" si="19"/>
        <v>0</v>
      </c>
      <c r="L155" s="435"/>
      <c r="M155" s="429"/>
      <c r="N155" s="429"/>
      <c r="O155" s="439"/>
    </row>
    <row r="156" spans="1:15" x14ac:dyDescent="0.35">
      <c r="A156" s="31" t="s">
        <v>43</v>
      </c>
      <c r="B156" s="247" t="s">
        <v>430</v>
      </c>
      <c r="C156" s="39">
        <v>245938</v>
      </c>
      <c r="D156" s="59" t="s">
        <v>551</v>
      </c>
      <c r="E156" s="245" t="s">
        <v>514</v>
      </c>
      <c r="F156" s="431">
        <f>SUMIF(lastik!C:C,C156,lastik!J:J)</f>
        <v>7</v>
      </c>
      <c r="G156" s="431">
        <f t="shared" si="20"/>
        <v>7</v>
      </c>
      <c r="H156" s="431">
        <v>0</v>
      </c>
      <c r="I156" s="431">
        <v>4</v>
      </c>
      <c r="J156" s="431">
        <f>SUMIF(beklenen!F:F,C156,beklenen!J:J)</f>
        <v>9</v>
      </c>
      <c r="K156" s="431">
        <f t="shared" si="19"/>
        <v>0</v>
      </c>
      <c r="L156" s="435"/>
      <c r="M156" s="429"/>
      <c r="N156" s="429"/>
      <c r="O156" s="429"/>
    </row>
    <row r="157" spans="1:15" x14ac:dyDescent="0.35">
      <c r="A157" s="31" t="s">
        <v>43</v>
      </c>
      <c r="B157" s="247"/>
      <c r="C157" s="373">
        <v>242698</v>
      </c>
      <c r="D157" s="53" t="s">
        <v>63</v>
      </c>
      <c r="E157" s="37" t="s">
        <v>1113</v>
      </c>
      <c r="F157" s="431">
        <f>SUMIF(lastik!C:C,C157,lastik!J:J)</f>
        <v>32</v>
      </c>
      <c r="G157" s="431">
        <f t="shared" si="20"/>
        <v>32</v>
      </c>
      <c r="H157" s="431">
        <v>8</v>
      </c>
      <c r="I157" s="431">
        <v>20</v>
      </c>
      <c r="J157" s="431">
        <f>SUMIF(beklenen!F:F,C157,beklenen!J:J)</f>
        <v>0</v>
      </c>
      <c r="K157" s="431">
        <f t="shared" si="19"/>
        <v>0</v>
      </c>
      <c r="L157" s="435"/>
      <c r="M157" s="429"/>
      <c r="N157" s="429"/>
      <c r="O157" s="439"/>
    </row>
    <row r="158" spans="1:15" x14ac:dyDescent="0.35">
      <c r="A158" s="337" t="s">
        <v>43</v>
      </c>
      <c r="B158" s="491"/>
      <c r="C158" s="373">
        <v>242500</v>
      </c>
      <c r="D158" s="342" t="s">
        <v>63</v>
      </c>
      <c r="E158" s="339" t="s">
        <v>2960</v>
      </c>
      <c r="F158" s="431">
        <f>SUMIF(lastik!C:C,C158,lastik!J:J)</f>
        <v>76</v>
      </c>
      <c r="G158" s="431">
        <f t="shared" ref="G158" si="21">F158</f>
        <v>76</v>
      </c>
      <c r="H158" s="431">
        <v>4</v>
      </c>
      <c r="I158" s="431">
        <v>12</v>
      </c>
      <c r="L158" s="435"/>
      <c r="M158" s="429"/>
      <c r="N158" s="429"/>
      <c r="O158" s="439"/>
    </row>
    <row r="159" spans="1:15" x14ac:dyDescent="0.35">
      <c r="A159" s="31" t="s">
        <v>43</v>
      </c>
      <c r="B159" s="247"/>
      <c r="C159" s="349">
        <v>642403</v>
      </c>
      <c r="D159" s="56" t="s">
        <v>63</v>
      </c>
      <c r="E159" s="37" t="s">
        <v>457</v>
      </c>
      <c r="F159" s="431">
        <f>SUMIF(lastik!C:C,C159,lastik!J:J)</f>
        <v>9</v>
      </c>
      <c r="G159" s="431">
        <f>F159</f>
        <v>9</v>
      </c>
      <c r="H159" s="431">
        <v>8</v>
      </c>
      <c r="I159" s="431">
        <v>12</v>
      </c>
      <c r="J159" s="431">
        <f>SUMIF(beklenen!F:F,C159,beklenen!J:J)</f>
        <v>0</v>
      </c>
      <c r="K159" s="431">
        <f t="shared" si="19"/>
        <v>0</v>
      </c>
      <c r="L159" s="435"/>
      <c r="M159" s="429"/>
      <c r="N159" s="429"/>
      <c r="O159" s="439"/>
    </row>
    <row r="160" spans="1:15" x14ac:dyDescent="0.35">
      <c r="A160" s="31" t="s">
        <v>43</v>
      </c>
      <c r="B160" s="247" t="s">
        <v>1266</v>
      </c>
      <c r="C160" s="349" t="s">
        <v>2078</v>
      </c>
      <c r="D160" s="56" t="s">
        <v>63</v>
      </c>
      <c r="E160" s="37" t="s">
        <v>1924</v>
      </c>
      <c r="F160" s="431">
        <f>SUMIF(lastik!C:C,C160,lastik!J:J)</f>
        <v>16</v>
      </c>
      <c r="G160" s="431">
        <f>F160</f>
        <v>16</v>
      </c>
      <c r="H160" s="431">
        <v>8</v>
      </c>
      <c r="I160" s="431">
        <v>12</v>
      </c>
      <c r="J160" s="431">
        <f>SUMIF(beklenen!F:F,C160,beklenen!J:J)</f>
        <v>0</v>
      </c>
      <c r="L160" s="435"/>
      <c r="M160" s="429"/>
      <c r="N160" s="429"/>
      <c r="O160" s="439"/>
    </row>
    <row r="161" spans="1:21" x14ac:dyDescent="0.35">
      <c r="A161" s="31" t="s">
        <v>43</v>
      </c>
      <c r="B161" s="247" t="s">
        <v>430</v>
      </c>
      <c r="C161" s="37">
        <v>245924</v>
      </c>
      <c r="D161" s="104" t="s">
        <v>63</v>
      </c>
      <c r="E161" s="37" t="s">
        <v>503</v>
      </c>
      <c r="F161" s="431">
        <f>SUMIF(lastik!C:C,C161,lastik!J:J)</f>
        <v>44</v>
      </c>
      <c r="J161" s="431">
        <f>SUMIF(beklenen!F:F,C161,beklenen!J:J)</f>
        <v>224</v>
      </c>
      <c r="K161" s="431">
        <f t="shared" ref="K161:K192" si="22">IF((G161+J161)&lt;=H161,H161-(G161+J161),0)-M161</f>
        <v>0</v>
      </c>
      <c r="L161" s="435"/>
      <c r="M161" s="429"/>
      <c r="N161" s="429"/>
      <c r="O161" s="429"/>
    </row>
    <row r="162" spans="1:21" x14ac:dyDescent="0.35">
      <c r="A162" s="31" t="s">
        <v>43</v>
      </c>
      <c r="B162" s="247" t="s">
        <v>430</v>
      </c>
      <c r="C162" s="37">
        <v>245943</v>
      </c>
      <c r="D162" s="106" t="s">
        <v>63</v>
      </c>
      <c r="E162" s="37" t="s">
        <v>811</v>
      </c>
      <c r="F162" s="431">
        <f>SUMIF(lastik!C:C,C162,lastik!J:J)</f>
        <v>0</v>
      </c>
      <c r="G162" s="431">
        <f>F162+F161</f>
        <v>44</v>
      </c>
      <c r="H162" s="431">
        <v>12</v>
      </c>
      <c r="I162" s="431">
        <v>100</v>
      </c>
      <c r="J162" s="431">
        <f>SUMIF(beklenen!F:F,C162,beklenen!J:J)</f>
        <v>0</v>
      </c>
      <c r="K162" s="431">
        <f t="shared" si="22"/>
        <v>0</v>
      </c>
      <c r="L162" s="435"/>
      <c r="M162" s="429"/>
      <c r="N162" s="429"/>
      <c r="O162" s="429"/>
    </row>
    <row r="163" spans="1:21" x14ac:dyDescent="0.35">
      <c r="A163" s="337" t="s">
        <v>43</v>
      </c>
      <c r="B163" s="334" t="s">
        <v>430</v>
      </c>
      <c r="C163" s="339">
        <v>645908</v>
      </c>
      <c r="D163" s="377" t="s">
        <v>63</v>
      </c>
      <c r="E163" s="339" t="s">
        <v>418</v>
      </c>
      <c r="F163" s="431">
        <f>SUMIF(lastik!C:C,C163,lastik!J:J)</f>
        <v>16</v>
      </c>
      <c r="G163" s="431">
        <f t="shared" ref="G163:G176" si="23">F163</f>
        <v>16</v>
      </c>
      <c r="H163" s="431">
        <v>8</v>
      </c>
      <c r="I163" s="431">
        <v>40</v>
      </c>
      <c r="J163" s="431">
        <f>SUMIF(beklenen!F:F,C163,beklenen!J:J)</f>
        <v>0</v>
      </c>
      <c r="K163" s="431">
        <f t="shared" si="22"/>
        <v>0</v>
      </c>
      <c r="L163" s="435"/>
      <c r="M163" s="429"/>
      <c r="N163" s="429"/>
      <c r="O163" s="429"/>
    </row>
    <row r="164" spans="1:21" x14ac:dyDescent="0.35">
      <c r="A164" s="337" t="s">
        <v>43</v>
      </c>
      <c r="B164" s="334" t="s">
        <v>1662</v>
      </c>
      <c r="C164" s="339" t="s">
        <v>2344</v>
      </c>
      <c r="D164" s="374" t="s">
        <v>63</v>
      </c>
      <c r="E164" s="339" t="s">
        <v>2449</v>
      </c>
      <c r="F164" s="431">
        <f>SUMIF(lastik!C:C,C164,lastik!J:J)</f>
        <v>22</v>
      </c>
      <c r="G164" s="431">
        <f>F164</f>
        <v>22</v>
      </c>
      <c r="H164" s="431">
        <v>0</v>
      </c>
      <c r="I164" s="431">
        <v>20</v>
      </c>
      <c r="J164" s="431">
        <f>SUMIF(beklenen!F:F,C164,beklenen!J:J)</f>
        <v>0</v>
      </c>
      <c r="K164" s="431">
        <f t="shared" si="22"/>
        <v>0</v>
      </c>
      <c r="L164" s="435"/>
      <c r="M164" s="429"/>
      <c r="N164" s="429"/>
      <c r="O164" s="429"/>
    </row>
    <row r="165" spans="1:21" x14ac:dyDescent="0.35">
      <c r="A165" s="31" t="s">
        <v>43</v>
      </c>
      <c r="B165" s="247"/>
      <c r="C165" s="46">
        <v>243623</v>
      </c>
      <c r="D165" s="47" t="s">
        <v>65</v>
      </c>
      <c r="E165" s="245" t="s">
        <v>67</v>
      </c>
      <c r="F165" s="431">
        <f>SUMIF(lastik!C:C,C165,lastik!J:J)</f>
        <v>9</v>
      </c>
      <c r="G165" s="431">
        <f t="shared" si="23"/>
        <v>9</v>
      </c>
      <c r="H165" s="431">
        <v>4</v>
      </c>
      <c r="I165" s="431">
        <v>4</v>
      </c>
      <c r="J165" s="431">
        <f>SUMIF(beklenen!F:F,C165,beklenen!J:J)</f>
        <v>0</v>
      </c>
      <c r="K165" s="431">
        <f t="shared" si="22"/>
        <v>0</v>
      </c>
      <c r="L165" s="435"/>
      <c r="M165" s="429"/>
      <c r="N165" s="429"/>
      <c r="O165" s="439"/>
      <c r="U165" s="429" t="s">
        <v>366</v>
      </c>
    </row>
    <row r="166" spans="1:21" x14ac:dyDescent="0.35">
      <c r="A166" s="31" t="s">
        <v>43</v>
      </c>
      <c r="B166" s="247"/>
      <c r="C166" s="245">
        <v>243816</v>
      </c>
      <c r="D166" s="43" t="s">
        <v>65</v>
      </c>
      <c r="E166" s="245" t="s">
        <v>1258</v>
      </c>
      <c r="F166" s="431">
        <f>SUMIF(lastik!C:C,C166,lastik!J:J)</f>
        <v>7</v>
      </c>
      <c r="G166" s="431">
        <f t="shared" si="23"/>
        <v>7</v>
      </c>
      <c r="H166" s="431">
        <v>4</v>
      </c>
      <c r="I166" s="431">
        <v>4</v>
      </c>
      <c r="J166" s="431">
        <f>SUMIF(beklenen!F:F,C166,beklenen!J:J)</f>
        <v>0</v>
      </c>
      <c r="K166" s="431">
        <f t="shared" si="22"/>
        <v>0</v>
      </c>
      <c r="L166" s="435"/>
      <c r="M166" s="429"/>
      <c r="N166" s="429"/>
      <c r="O166" s="439"/>
    </row>
    <row r="167" spans="1:21" x14ac:dyDescent="0.35">
      <c r="A167" s="31" t="s">
        <v>43</v>
      </c>
      <c r="B167" s="247" t="s">
        <v>430</v>
      </c>
      <c r="C167" s="39">
        <v>245922</v>
      </c>
      <c r="D167" s="59" t="s">
        <v>65</v>
      </c>
      <c r="E167" s="245" t="s">
        <v>66</v>
      </c>
      <c r="F167" s="431">
        <f>SUMIF(lastik!C:C,C167,lastik!J:J)</f>
        <v>12</v>
      </c>
      <c r="G167" s="431">
        <f t="shared" si="23"/>
        <v>12</v>
      </c>
      <c r="H167" s="431">
        <v>0</v>
      </c>
      <c r="I167" s="431">
        <v>8</v>
      </c>
      <c r="J167" s="431">
        <f>SUMIF(beklenen!F:F,C167,beklenen!J:J)</f>
        <v>0</v>
      </c>
      <c r="K167" s="431">
        <f t="shared" si="22"/>
        <v>0</v>
      </c>
      <c r="L167" s="435"/>
      <c r="M167" s="429"/>
      <c r="N167" s="429"/>
      <c r="O167" s="429"/>
    </row>
    <row r="168" spans="1:21" x14ac:dyDescent="0.35">
      <c r="A168" s="31" t="s">
        <v>43</v>
      </c>
      <c r="B168" s="247"/>
      <c r="C168" s="114">
        <v>243817</v>
      </c>
      <c r="D168" s="106" t="s">
        <v>68</v>
      </c>
      <c r="E168" s="37" t="s">
        <v>59</v>
      </c>
      <c r="F168" s="431">
        <f>SUMIF(lastik!C:C,C168,lastik!J:J)</f>
        <v>2</v>
      </c>
      <c r="G168" s="431">
        <f t="shared" si="23"/>
        <v>2</v>
      </c>
      <c r="H168" s="431">
        <v>8</v>
      </c>
      <c r="I168" s="431">
        <v>12</v>
      </c>
      <c r="J168" s="431">
        <f>SUMIF(beklenen!F:F,C168,beklenen!J:J)</f>
        <v>0</v>
      </c>
      <c r="K168" s="431">
        <f t="shared" si="22"/>
        <v>6</v>
      </c>
      <c r="L168" s="435"/>
      <c r="M168" s="429"/>
      <c r="N168" s="429"/>
      <c r="O168" s="439"/>
    </row>
    <row r="169" spans="1:21" x14ac:dyDescent="0.35">
      <c r="A169" s="31" t="s">
        <v>43</v>
      </c>
      <c r="B169" s="247"/>
      <c r="C169" s="376">
        <v>643410</v>
      </c>
      <c r="D169" s="104" t="s">
        <v>68</v>
      </c>
      <c r="E169" s="37" t="s">
        <v>386</v>
      </c>
      <c r="F169" s="431">
        <f>SUMIF(lastik!C:C,C169,lastik!J:J)</f>
        <v>14</v>
      </c>
      <c r="G169" s="431">
        <f t="shared" si="23"/>
        <v>14</v>
      </c>
      <c r="H169" s="431">
        <v>4</v>
      </c>
      <c r="I169" s="431">
        <v>8</v>
      </c>
      <c r="J169" s="431">
        <f>SUMIF(beklenen!F:F,C169,beklenen!J:J)</f>
        <v>0</v>
      </c>
      <c r="K169" s="431">
        <f t="shared" si="22"/>
        <v>0</v>
      </c>
      <c r="L169" s="435"/>
      <c r="M169" s="429"/>
      <c r="N169" s="429"/>
      <c r="O169" s="439"/>
    </row>
    <row r="170" spans="1:21" x14ac:dyDescent="0.35">
      <c r="A170" s="31" t="s">
        <v>43</v>
      </c>
      <c r="B170" s="247" t="s">
        <v>430</v>
      </c>
      <c r="C170" s="45">
        <v>245933</v>
      </c>
      <c r="D170" s="100" t="s">
        <v>68</v>
      </c>
      <c r="E170" s="114" t="s">
        <v>58</v>
      </c>
      <c r="F170" s="431">
        <f>SUMIF(lastik!C:C,C170,lastik!J:J)</f>
        <v>21</v>
      </c>
      <c r="G170" s="431">
        <f t="shared" si="23"/>
        <v>21</v>
      </c>
      <c r="H170" s="431">
        <v>0</v>
      </c>
      <c r="I170" s="431">
        <v>40</v>
      </c>
      <c r="J170" s="431">
        <f>SUMIF(beklenen!F:F,C170,beklenen!J:J)</f>
        <v>0</v>
      </c>
      <c r="K170" s="431">
        <f t="shared" si="22"/>
        <v>0</v>
      </c>
      <c r="L170" s="435"/>
      <c r="M170" s="429"/>
      <c r="N170" s="429"/>
      <c r="O170" s="429"/>
    </row>
    <row r="171" spans="1:21" x14ac:dyDescent="0.35">
      <c r="A171" s="337" t="s">
        <v>43</v>
      </c>
      <c r="B171" s="334" t="s">
        <v>430</v>
      </c>
      <c r="C171" s="338">
        <v>245911</v>
      </c>
      <c r="D171" s="365" t="s">
        <v>68</v>
      </c>
      <c r="E171" s="375" t="s">
        <v>2361</v>
      </c>
      <c r="F171" s="431">
        <f>SUMIF(lastik!C:C,C171,lastik!J:J)</f>
        <v>12</v>
      </c>
      <c r="G171" s="431">
        <f>F171</f>
        <v>12</v>
      </c>
      <c r="H171" s="431">
        <v>0</v>
      </c>
      <c r="I171" s="431">
        <v>40</v>
      </c>
      <c r="J171" s="431">
        <f>SUMIF(beklenen!F:F,C171,beklenen!J:J)</f>
        <v>0</v>
      </c>
      <c r="K171" s="431">
        <f t="shared" si="22"/>
        <v>0</v>
      </c>
      <c r="L171" s="435"/>
      <c r="M171" s="429"/>
      <c r="N171" s="429"/>
      <c r="O171" s="429"/>
    </row>
    <row r="172" spans="1:21" x14ac:dyDescent="0.35">
      <c r="A172" s="31" t="s">
        <v>43</v>
      </c>
      <c r="B172" s="247"/>
      <c r="C172" s="245">
        <v>243706</v>
      </c>
      <c r="D172" s="43" t="s">
        <v>69</v>
      </c>
      <c r="E172" s="85" t="s">
        <v>2009</v>
      </c>
      <c r="F172" s="431">
        <f>SUMIF(lastik!C:C,C172,lastik!J:J)</f>
        <v>63</v>
      </c>
      <c r="G172" s="431">
        <f t="shared" si="23"/>
        <v>63</v>
      </c>
      <c r="H172" s="431">
        <v>8</v>
      </c>
      <c r="I172" s="431">
        <v>20</v>
      </c>
      <c r="J172" s="431">
        <f>SUMIF(beklenen!F:F,C172,beklenen!J:J)</f>
        <v>0</v>
      </c>
      <c r="K172" s="431">
        <f t="shared" si="22"/>
        <v>0</v>
      </c>
      <c r="L172" s="435"/>
      <c r="M172" s="429"/>
      <c r="N172" s="429"/>
      <c r="O172" s="439"/>
    </row>
    <row r="173" spans="1:21" x14ac:dyDescent="0.35">
      <c r="A173" s="31" t="s">
        <v>43</v>
      </c>
      <c r="B173" s="247" t="s">
        <v>430</v>
      </c>
      <c r="C173" s="39">
        <v>245917</v>
      </c>
      <c r="D173" s="59" t="s">
        <v>69</v>
      </c>
      <c r="E173" s="245" t="s">
        <v>520</v>
      </c>
      <c r="F173" s="431">
        <f>SUMIF(lastik!C:C,C173,lastik!J:J)</f>
        <v>46</v>
      </c>
      <c r="G173" s="431">
        <f t="shared" si="23"/>
        <v>46</v>
      </c>
      <c r="H173" s="431">
        <v>4</v>
      </c>
      <c r="I173" s="431">
        <v>60</v>
      </c>
      <c r="J173" s="431">
        <f>SUMIF(beklenen!F:F,C173,beklenen!J:J)</f>
        <v>110</v>
      </c>
      <c r="K173" s="431">
        <f t="shared" si="22"/>
        <v>0</v>
      </c>
      <c r="L173" s="435"/>
      <c r="M173" s="429"/>
      <c r="N173" s="429"/>
      <c r="O173" s="429"/>
    </row>
    <row r="174" spans="1:21" x14ac:dyDescent="0.35">
      <c r="A174" s="31" t="s">
        <v>43</v>
      </c>
      <c r="B174" s="247"/>
      <c r="C174" s="114">
        <v>243707</v>
      </c>
      <c r="D174" s="111" t="s">
        <v>70</v>
      </c>
      <c r="E174" s="114" t="s">
        <v>1265</v>
      </c>
      <c r="F174" s="431">
        <f>SUMIF(lastik!C:C,C174,lastik!J:J)</f>
        <v>10</v>
      </c>
      <c r="G174" s="431">
        <f t="shared" si="23"/>
        <v>10</v>
      </c>
      <c r="H174" s="431">
        <v>12</v>
      </c>
      <c r="I174" s="431">
        <v>20</v>
      </c>
      <c r="J174" s="431">
        <f>SUMIF(beklenen!F:F,C174,beklenen!J:J)</f>
        <v>0</v>
      </c>
      <c r="K174" s="431">
        <f t="shared" si="22"/>
        <v>2</v>
      </c>
      <c r="L174" s="435"/>
      <c r="M174" s="429"/>
      <c r="N174" s="429"/>
      <c r="O174" s="439"/>
    </row>
    <row r="175" spans="1:21" x14ac:dyDescent="0.35">
      <c r="A175" s="31" t="s">
        <v>43</v>
      </c>
      <c r="B175" s="247"/>
      <c r="C175" s="45">
        <v>643412</v>
      </c>
      <c r="D175" s="100" t="s">
        <v>70</v>
      </c>
      <c r="E175" s="114" t="s">
        <v>407</v>
      </c>
      <c r="F175" s="431">
        <f>SUMIF(lastik!C:C,C175,lastik!J:J)</f>
        <v>13</v>
      </c>
      <c r="G175" s="431">
        <f t="shared" si="23"/>
        <v>13</v>
      </c>
      <c r="H175" s="431">
        <v>4</v>
      </c>
      <c r="I175" s="431">
        <v>8</v>
      </c>
      <c r="J175" s="431">
        <f>SUMIF(beklenen!F:F,C175,beklenen!J:J)</f>
        <v>0</v>
      </c>
      <c r="K175" s="431">
        <f t="shared" si="22"/>
        <v>0</v>
      </c>
      <c r="L175" s="435"/>
      <c r="M175" s="429"/>
      <c r="N175" s="429"/>
      <c r="O175" s="439"/>
    </row>
    <row r="176" spans="1:21" x14ac:dyDescent="0.35">
      <c r="A176" s="31" t="s">
        <v>43</v>
      </c>
      <c r="B176" s="247" t="s">
        <v>1266</v>
      </c>
      <c r="C176" s="45" t="s">
        <v>2138</v>
      </c>
      <c r="D176" s="110" t="s">
        <v>70</v>
      </c>
      <c r="E176" s="114" t="s">
        <v>2139</v>
      </c>
      <c r="F176" s="431">
        <f>SUMIF(lastik!C:C,C176,lastik!J:J)</f>
        <v>8</v>
      </c>
      <c r="G176" s="431">
        <f t="shared" si="23"/>
        <v>8</v>
      </c>
      <c r="H176" s="431">
        <v>4</v>
      </c>
      <c r="I176" s="431">
        <v>12</v>
      </c>
      <c r="J176" s="431">
        <f>SUMIF(beklenen!F:F,C176,beklenen!J:J)</f>
        <v>0</v>
      </c>
      <c r="K176" s="431">
        <f t="shared" si="22"/>
        <v>0</v>
      </c>
      <c r="L176" s="435"/>
      <c r="M176" s="429"/>
      <c r="N176" s="429"/>
      <c r="O176" s="439"/>
    </row>
    <row r="177" spans="1:15" x14ac:dyDescent="0.35">
      <c r="A177" s="31" t="s">
        <v>43</v>
      </c>
      <c r="B177" s="247" t="s">
        <v>430</v>
      </c>
      <c r="C177" s="45">
        <v>245942</v>
      </c>
      <c r="D177" s="111" t="s">
        <v>70</v>
      </c>
      <c r="E177" s="114" t="s">
        <v>71</v>
      </c>
      <c r="F177" s="431">
        <f>SUMIF(lastik!C:C,C177,lastik!J:J)</f>
        <v>0</v>
      </c>
      <c r="G177" s="431">
        <f t="shared" ref="G177:G185" si="24">F177</f>
        <v>0</v>
      </c>
      <c r="H177" s="431">
        <v>12</v>
      </c>
      <c r="I177" s="431">
        <v>150</v>
      </c>
      <c r="J177" s="431">
        <f>SUMIF(beklenen!F:F,C177,beklenen!J:J)</f>
        <v>0</v>
      </c>
      <c r="K177" s="431">
        <f t="shared" si="22"/>
        <v>12</v>
      </c>
      <c r="L177" s="435"/>
      <c r="M177" s="429"/>
      <c r="N177" s="429"/>
      <c r="O177" s="429"/>
    </row>
    <row r="178" spans="1:15" x14ac:dyDescent="0.35">
      <c r="A178" s="31" t="s">
        <v>43</v>
      </c>
      <c r="B178" s="247" t="s">
        <v>430</v>
      </c>
      <c r="C178" s="373">
        <v>245927</v>
      </c>
      <c r="D178" s="100" t="s">
        <v>70</v>
      </c>
      <c r="E178" s="114" t="s">
        <v>504</v>
      </c>
      <c r="F178" s="431">
        <f>SUMIF(lastik!C:C,C178,lastik!J:J)</f>
        <v>77</v>
      </c>
      <c r="G178" s="431">
        <f t="shared" si="24"/>
        <v>77</v>
      </c>
      <c r="I178" s="436"/>
      <c r="J178" s="431">
        <f>SUMIF(beklenen!F:F,C178,beklenen!J:J)</f>
        <v>152</v>
      </c>
      <c r="K178" s="431">
        <f t="shared" si="22"/>
        <v>0</v>
      </c>
      <c r="L178" s="435"/>
      <c r="M178" s="429"/>
      <c r="N178" s="429"/>
      <c r="O178" s="429"/>
    </row>
    <row r="179" spans="1:15" x14ac:dyDescent="0.35">
      <c r="A179" s="337" t="s">
        <v>43</v>
      </c>
      <c r="B179" s="334" t="s">
        <v>430</v>
      </c>
      <c r="C179" s="89">
        <v>645974</v>
      </c>
      <c r="D179" s="371" t="s">
        <v>70</v>
      </c>
      <c r="E179" s="375" t="s">
        <v>1480</v>
      </c>
      <c r="F179" s="431">
        <f>SUMIF(lastik!C:C,C179,lastik!J:J)</f>
        <v>0</v>
      </c>
      <c r="G179" s="431">
        <f t="shared" si="24"/>
        <v>0</v>
      </c>
      <c r="H179" s="431">
        <v>0</v>
      </c>
      <c r="I179" s="431">
        <v>20</v>
      </c>
      <c r="J179" s="431">
        <f>SUMIF(beklenen!F:F,C179,beklenen!J:J)</f>
        <v>60</v>
      </c>
      <c r="K179" s="431">
        <f t="shared" si="22"/>
        <v>0</v>
      </c>
      <c r="L179" s="435"/>
      <c r="M179" s="429"/>
      <c r="N179" s="429"/>
      <c r="O179" s="429"/>
    </row>
    <row r="180" spans="1:15" x14ac:dyDescent="0.35">
      <c r="A180" s="337" t="s">
        <v>43</v>
      </c>
      <c r="B180" s="334" t="s">
        <v>1502</v>
      </c>
      <c r="C180" s="89" t="s">
        <v>2345</v>
      </c>
      <c r="D180" s="365" t="s">
        <v>70</v>
      </c>
      <c r="E180" s="364" t="s">
        <v>2453</v>
      </c>
      <c r="F180" s="431">
        <f>SUMIF(lastik!C:C,C180,lastik!J:J)</f>
        <v>1</v>
      </c>
      <c r="G180" s="431">
        <f>F180</f>
        <v>1</v>
      </c>
      <c r="H180" s="431">
        <v>0</v>
      </c>
      <c r="I180" s="431">
        <v>20</v>
      </c>
      <c r="J180" s="431">
        <f>SUMIF(beklenen!F:F,C180,beklenen!J:J)</f>
        <v>40</v>
      </c>
      <c r="K180" s="431">
        <f t="shared" si="22"/>
        <v>0</v>
      </c>
      <c r="L180" s="435"/>
      <c r="M180" s="429"/>
      <c r="N180" s="429"/>
      <c r="O180" s="429"/>
    </row>
    <row r="181" spans="1:15" x14ac:dyDescent="0.35">
      <c r="A181" s="31" t="s">
        <v>43</v>
      </c>
      <c r="B181" s="247"/>
      <c r="C181" s="245">
        <v>243730</v>
      </c>
      <c r="D181" s="246" t="s">
        <v>72</v>
      </c>
      <c r="E181" s="245" t="s">
        <v>1259</v>
      </c>
      <c r="F181" s="431">
        <f>SUMIF(lastik!C:C,C181,lastik!J:J)</f>
        <v>6</v>
      </c>
      <c r="G181" s="431">
        <f t="shared" si="24"/>
        <v>6</v>
      </c>
      <c r="H181" s="431">
        <v>8</v>
      </c>
      <c r="I181" s="431">
        <v>12</v>
      </c>
      <c r="J181" s="431">
        <f>SUMIF(beklenen!F:F,C181,beklenen!J:J)</f>
        <v>6</v>
      </c>
      <c r="K181" s="431">
        <f t="shared" si="22"/>
        <v>0</v>
      </c>
      <c r="L181" s="435"/>
      <c r="M181" s="429"/>
      <c r="N181" s="429"/>
      <c r="O181" s="439"/>
    </row>
    <row r="182" spans="1:15" x14ac:dyDescent="0.35">
      <c r="A182" s="31" t="s">
        <v>43</v>
      </c>
      <c r="B182" s="247"/>
      <c r="C182" s="245">
        <v>643413</v>
      </c>
      <c r="D182" s="62" t="s">
        <v>72</v>
      </c>
      <c r="E182" s="245" t="s">
        <v>405</v>
      </c>
      <c r="F182" s="431">
        <f>SUMIF(lastik!C:C,C182,lastik!J:J)</f>
        <v>4</v>
      </c>
      <c r="G182" s="431">
        <f t="shared" si="24"/>
        <v>4</v>
      </c>
      <c r="H182" s="431">
        <v>4</v>
      </c>
      <c r="I182" s="431">
        <v>8</v>
      </c>
      <c r="J182" s="431">
        <f>SUMIF(beklenen!F:F,C182,beklenen!J:J)</f>
        <v>0</v>
      </c>
      <c r="K182" s="431">
        <f t="shared" si="22"/>
        <v>0</v>
      </c>
      <c r="L182" s="435"/>
      <c r="M182" s="429"/>
      <c r="N182" s="429"/>
      <c r="O182" s="439"/>
    </row>
    <row r="183" spans="1:15" x14ac:dyDescent="0.35">
      <c r="A183" s="31" t="s">
        <v>43</v>
      </c>
      <c r="B183" s="247" t="s">
        <v>430</v>
      </c>
      <c r="C183" s="245">
        <v>245928</v>
      </c>
      <c r="D183" s="246" t="s">
        <v>72</v>
      </c>
      <c r="E183" s="245" t="s">
        <v>504</v>
      </c>
      <c r="F183" s="431">
        <f>SUMIF(lastik!C:C,C183,lastik!J:J)</f>
        <v>27</v>
      </c>
      <c r="G183" s="431">
        <f t="shared" si="24"/>
        <v>27</v>
      </c>
      <c r="H183" s="431">
        <v>4</v>
      </c>
      <c r="I183" s="431">
        <v>100</v>
      </c>
      <c r="J183" s="431">
        <f>SUMIF(beklenen!F:F,C183,beklenen!J:J)</f>
        <v>59</v>
      </c>
      <c r="K183" s="431">
        <f t="shared" si="22"/>
        <v>0</v>
      </c>
      <c r="L183" s="435"/>
      <c r="M183" s="429"/>
      <c r="N183" s="429"/>
      <c r="O183" s="429"/>
    </row>
    <row r="184" spans="1:15" x14ac:dyDescent="0.35">
      <c r="A184" s="31" t="s">
        <v>43</v>
      </c>
      <c r="B184" s="247" t="s">
        <v>430</v>
      </c>
      <c r="C184" s="245">
        <v>645926</v>
      </c>
      <c r="D184" s="246" t="s">
        <v>72</v>
      </c>
      <c r="E184" s="245" t="s">
        <v>537</v>
      </c>
      <c r="F184" s="431">
        <f>SUMIF(lastik!C:C,C184,lastik!J:J)</f>
        <v>24</v>
      </c>
      <c r="G184" s="431">
        <f t="shared" si="24"/>
        <v>24</v>
      </c>
      <c r="H184" s="431">
        <v>4</v>
      </c>
      <c r="I184" s="431">
        <v>12</v>
      </c>
      <c r="J184" s="431">
        <f>SUMIF(beklenen!F:F,C184,beklenen!J:J)</f>
        <v>0</v>
      </c>
      <c r="K184" s="431">
        <f t="shared" si="22"/>
        <v>0</v>
      </c>
      <c r="L184" s="435"/>
      <c r="M184" s="429"/>
      <c r="N184" s="429"/>
      <c r="O184" s="429"/>
    </row>
    <row r="185" spans="1:15" x14ac:dyDescent="0.35">
      <c r="A185" s="31" t="s">
        <v>43</v>
      </c>
      <c r="B185" s="247"/>
      <c r="C185" s="114">
        <v>243823</v>
      </c>
      <c r="D185" s="115" t="s">
        <v>73</v>
      </c>
      <c r="E185" s="114" t="s">
        <v>787</v>
      </c>
      <c r="F185" s="431">
        <f>SUMIF(lastik!C:C,C185,lastik!J:J)</f>
        <v>7</v>
      </c>
      <c r="G185" s="431">
        <f t="shared" si="24"/>
        <v>7</v>
      </c>
      <c r="H185" s="431">
        <v>12</v>
      </c>
      <c r="I185" s="431">
        <v>24</v>
      </c>
      <c r="J185" s="431">
        <f>SUMIF(beklenen!F:F,C185,beklenen!J:J)</f>
        <v>0</v>
      </c>
      <c r="K185" s="431">
        <f t="shared" si="22"/>
        <v>5</v>
      </c>
      <c r="L185" s="435"/>
      <c r="M185" s="429"/>
      <c r="N185" s="429"/>
      <c r="O185" s="439"/>
    </row>
    <row r="186" spans="1:15" x14ac:dyDescent="0.35">
      <c r="A186" s="337" t="s">
        <v>43</v>
      </c>
      <c r="B186" s="491"/>
      <c r="C186" s="375">
        <v>243708</v>
      </c>
      <c r="D186" s="377" t="s">
        <v>73</v>
      </c>
      <c r="E186" s="363" t="s">
        <v>1260</v>
      </c>
      <c r="F186" s="431">
        <f>SUMIF(lastik!C:C,C186,lastik!J:J)</f>
        <v>60</v>
      </c>
      <c r="J186" s="431">
        <f>SUMIF(beklenen!F:F,C186,beklenen!J:J)</f>
        <v>0</v>
      </c>
      <c r="K186" s="431">
        <f t="shared" si="22"/>
        <v>0</v>
      </c>
      <c r="L186" s="435"/>
      <c r="M186" s="429"/>
      <c r="N186" s="429"/>
      <c r="O186" s="439"/>
    </row>
    <row r="187" spans="1:15" x14ac:dyDescent="0.35">
      <c r="A187" s="337" t="s">
        <v>43</v>
      </c>
      <c r="B187" s="491"/>
      <c r="C187" s="375">
        <v>243502</v>
      </c>
      <c r="D187" s="377" t="s">
        <v>73</v>
      </c>
      <c r="E187" s="375" t="s">
        <v>2955</v>
      </c>
      <c r="F187" s="431">
        <f>SUMIF(lastik!C:C,C187,lastik!J:J)</f>
        <v>40</v>
      </c>
      <c r="G187" s="431">
        <f>F187+F186</f>
        <v>100</v>
      </c>
      <c r="H187" s="431">
        <v>4</v>
      </c>
      <c r="I187" s="431">
        <v>20</v>
      </c>
      <c r="L187" s="435"/>
      <c r="M187" s="429"/>
      <c r="N187" s="429"/>
      <c r="O187" s="439"/>
    </row>
    <row r="188" spans="1:15" x14ac:dyDescent="0.35">
      <c r="A188" s="31" t="s">
        <v>43</v>
      </c>
      <c r="B188" s="247"/>
      <c r="C188" s="376">
        <v>643414</v>
      </c>
      <c r="D188" s="106" t="s">
        <v>73</v>
      </c>
      <c r="E188" s="37" t="s">
        <v>387</v>
      </c>
      <c r="F188" s="431">
        <f>SUMIF(lastik!C:C,C188,lastik!J:J)</f>
        <v>8</v>
      </c>
      <c r="G188" s="431">
        <f t="shared" ref="G188:G198" si="25">F188</f>
        <v>8</v>
      </c>
      <c r="H188" s="431">
        <v>4</v>
      </c>
      <c r="I188" s="431">
        <v>8</v>
      </c>
      <c r="J188" s="431">
        <f>SUMIF(beklenen!F:F,C188,beklenen!J:J)</f>
        <v>0</v>
      </c>
      <c r="K188" s="431">
        <f t="shared" si="22"/>
        <v>0</v>
      </c>
      <c r="L188" s="435"/>
      <c r="M188" s="429"/>
      <c r="N188" s="429"/>
      <c r="O188" s="439"/>
    </row>
    <row r="189" spans="1:15" x14ac:dyDescent="0.35">
      <c r="A189" s="31" t="s">
        <v>43</v>
      </c>
      <c r="B189" s="247" t="s">
        <v>1266</v>
      </c>
      <c r="C189" s="376" t="s">
        <v>1934</v>
      </c>
      <c r="D189" s="106" t="s">
        <v>73</v>
      </c>
      <c r="E189" s="37" t="s">
        <v>1935</v>
      </c>
      <c r="F189" s="431">
        <f>SUMIF(lastik!C:C,C189,lastik!J:J)</f>
        <v>6</v>
      </c>
      <c r="G189" s="431">
        <f t="shared" si="25"/>
        <v>6</v>
      </c>
      <c r="H189" s="431">
        <v>4</v>
      </c>
      <c r="I189" s="431">
        <v>8</v>
      </c>
      <c r="J189" s="431">
        <f>SUMIF(beklenen!F:F,C189,beklenen!J:J)</f>
        <v>0</v>
      </c>
      <c r="K189" s="431">
        <f t="shared" si="22"/>
        <v>0</v>
      </c>
      <c r="L189" s="435"/>
      <c r="M189" s="429"/>
      <c r="N189" s="429"/>
      <c r="O189" s="439"/>
    </row>
    <row r="190" spans="1:15" x14ac:dyDescent="0.35">
      <c r="A190" s="31" t="s">
        <v>43</v>
      </c>
      <c r="B190" s="247" t="s">
        <v>430</v>
      </c>
      <c r="C190" s="37">
        <v>245949</v>
      </c>
      <c r="D190" s="104" t="s">
        <v>73</v>
      </c>
      <c r="E190" s="114" t="s">
        <v>406</v>
      </c>
      <c r="F190" s="431">
        <f>SUMIF(lastik!C:C,C190,lastik!J:J)</f>
        <v>0</v>
      </c>
      <c r="G190" s="431">
        <f t="shared" si="25"/>
        <v>0</v>
      </c>
      <c r="H190" s="431">
        <v>0</v>
      </c>
      <c r="I190" s="431">
        <v>100</v>
      </c>
      <c r="J190" s="431">
        <f>SUMIF(beklenen!F:F,C190,beklenen!J:J)</f>
        <v>0</v>
      </c>
      <c r="K190" s="431">
        <f t="shared" si="22"/>
        <v>0</v>
      </c>
      <c r="L190" s="435"/>
      <c r="M190" s="429"/>
      <c r="N190" s="429"/>
      <c r="O190" s="429"/>
    </row>
    <row r="191" spans="1:15" x14ac:dyDescent="0.35">
      <c r="A191" s="31" t="s">
        <v>43</v>
      </c>
      <c r="B191" s="247" t="s">
        <v>430</v>
      </c>
      <c r="C191" s="37">
        <v>245932</v>
      </c>
      <c r="D191" s="111" t="s">
        <v>73</v>
      </c>
      <c r="E191" s="114" t="s">
        <v>502</v>
      </c>
      <c r="F191" s="431">
        <f>SUMIF(lastik!C:C,C191,lastik!J:J)</f>
        <v>58</v>
      </c>
      <c r="G191" s="431">
        <f t="shared" si="25"/>
        <v>58</v>
      </c>
      <c r="H191" s="431">
        <v>0</v>
      </c>
      <c r="I191" s="431">
        <v>8</v>
      </c>
      <c r="J191" s="431">
        <f>SUMIF(beklenen!F:F,C191,beklenen!J:J)</f>
        <v>120</v>
      </c>
      <c r="K191" s="431">
        <f t="shared" si="22"/>
        <v>0</v>
      </c>
      <c r="L191" s="435"/>
      <c r="M191" s="429"/>
      <c r="N191" s="429"/>
      <c r="O191" s="429"/>
    </row>
    <row r="192" spans="1:15" x14ac:dyDescent="0.35">
      <c r="A192" s="337" t="s">
        <v>43</v>
      </c>
      <c r="B192" s="334" t="s">
        <v>430</v>
      </c>
      <c r="C192" s="339">
        <v>645978</v>
      </c>
      <c r="D192" s="377" t="s">
        <v>73</v>
      </c>
      <c r="E192" s="375" t="s">
        <v>1484</v>
      </c>
      <c r="F192" s="431">
        <f>SUMIF(lastik!C:C,C192,lastik!J:J)</f>
        <v>76</v>
      </c>
      <c r="G192" s="431">
        <f t="shared" si="25"/>
        <v>76</v>
      </c>
      <c r="H192" s="431">
        <v>0</v>
      </c>
      <c r="I192" s="436">
        <v>8</v>
      </c>
      <c r="J192" s="431">
        <f>SUMIF(beklenen!F:F,C192,beklenen!J:J)</f>
        <v>0</v>
      </c>
      <c r="K192" s="431">
        <f t="shared" si="22"/>
        <v>0</v>
      </c>
      <c r="L192" s="435"/>
      <c r="M192" s="429"/>
      <c r="N192" s="429"/>
      <c r="O192" s="429"/>
    </row>
    <row r="193" spans="1:15" x14ac:dyDescent="0.35">
      <c r="A193" s="337" t="s">
        <v>43</v>
      </c>
      <c r="B193" s="334" t="s">
        <v>1662</v>
      </c>
      <c r="C193" s="339" t="s">
        <v>2346</v>
      </c>
      <c r="D193" s="374" t="s">
        <v>73</v>
      </c>
      <c r="E193" s="375" t="s">
        <v>2419</v>
      </c>
      <c r="F193" s="431">
        <f>SUMIF(lastik!C:C,C193,lastik!J:J)</f>
        <v>40</v>
      </c>
      <c r="G193" s="431">
        <f>F193</f>
        <v>40</v>
      </c>
      <c r="H193" s="431">
        <v>0</v>
      </c>
      <c r="I193" s="436">
        <v>8</v>
      </c>
      <c r="J193" s="431">
        <f>SUMIF(beklenen!F:F,C193,beklenen!J:J)</f>
        <v>0</v>
      </c>
      <c r="K193" s="431">
        <f t="shared" ref="K193:K225" si="26">IF((G193+J193)&lt;=H193,H193-(G193+J193),0)-M193</f>
        <v>0</v>
      </c>
      <c r="L193" s="435"/>
      <c r="M193" s="429"/>
      <c r="N193" s="429"/>
      <c r="O193" s="429"/>
    </row>
    <row r="194" spans="1:15" x14ac:dyDescent="0.35">
      <c r="A194" s="31" t="s">
        <v>43</v>
      </c>
      <c r="B194" s="247" t="s">
        <v>430</v>
      </c>
      <c r="C194" s="281">
        <v>245934</v>
      </c>
      <c r="D194" s="290" t="s">
        <v>2362</v>
      </c>
      <c r="E194" s="281" t="s">
        <v>2363</v>
      </c>
      <c r="F194" s="431">
        <f>SUMIF(lastik!C:C,C194,lastik!J:J)</f>
        <v>4</v>
      </c>
      <c r="G194" s="431">
        <f>F194</f>
        <v>4</v>
      </c>
      <c r="H194" s="431">
        <v>0</v>
      </c>
      <c r="I194" s="436">
        <v>4</v>
      </c>
      <c r="J194" s="431">
        <f>SUMIF(beklenen!F:F,C194,beklenen!J:J)</f>
        <v>0</v>
      </c>
      <c r="K194" s="431">
        <f t="shared" si="26"/>
        <v>0</v>
      </c>
      <c r="L194" s="435"/>
      <c r="M194" s="429"/>
      <c r="N194" s="429"/>
      <c r="O194" s="429"/>
    </row>
    <row r="195" spans="1:15" x14ac:dyDescent="0.35">
      <c r="A195" s="31" t="s">
        <v>43</v>
      </c>
      <c r="B195" s="247"/>
      <c r="C195" s="39">
        <v>243740</v>
      </c>
      <c r="D195" s="246" t="s">
        <v>74</v>
      </c>
      <c r="E195" s="245" t="s">
        <v>2010</v>
      </c>
      <c r="F195" s="431">
        <f>SUMIF(lastik!C:C,C195,lastik!J:J)</f>
        <v>25</v>
      </c>
      <c r="G195" s="431">
        <f t="shared" si="25"/>
        <v>25</v>
      </c>
      <c r="H195" s="431">
        <v>8</v>
      </c>
      <c r="I195" s="431">
        <v>12</v>
      </c>
      <c r="J195" s="431">
        <f>SUMIF(beklenen!F:F,C195,beklenen!J:J)</f>
        <v>0</v>
      </c>
      <c r="K195" s="431">
        <f t="shared" si="26"/>
        <v>0</v>
      </c>
      <c r="L195" s="435"/>
      <c r="M195" s="429"/>
      <c r="N195" s="429"/>
      <c r="O195" s="439"/>
    </row>
    <row r="196" spans="1:15" x14ac:dyDescent="0.35">
      <c r="A196" s="31" t="s">
        <v>43</v>
      </c>
      <c r="B196" s="247"/>
      <c r="C196" s="39">
        <v>643415</v>
      </c>
      <c r="D196" s="246" t="s">
        <v>74</v>
      </c>
      <c r="E196" s="85" t="s">
        <v>797</v>
      </c>
      <c r="F196" s="431">
        <f>SUMIF(lastik!C:C,C196,lastik!J:J)</f>
        <v>14</v>
      </c>
      <c r="G196" s="431">
        <f t="shared" si="25"/>
        <v>14</v>
      </c>
      <c r="H196" s="431">
        <v>4</v>
      </c>
      <c r="I196" s="431">
        <v>8</v>
      </c>
      <c r="J196" s="431">
        <f>SUMIF(beklenen!F:F,C196,beklenen!J:J)</f>
        <v>0</v>
      </c>
      <c r="K196" s="431">
        <f t="shared" si="26"/>
        <v>0</v>
      </c>
      <c r="L196" s="435"/>
      <c r="M196" s="429"/>
      <c r="N196" s="429"/>
      <c r="O196" s="439"/>
    </row>
    <row r="197" spans="1:15" x14ac:dyDescent="0.35">
      <c r="A197" s="31" t="s">
        <v>43</v>
      </c>
      <c r="B197" s="247" t="s">
        <v>1266</v>
      </c>
      <c r="C197" s="39" t="s">
        <v>2091</v>
      </c>
      <c r="D197" s="43" t="s">
        <v>74</v>
      </c>
      <c r="E197" s="85" t="s">
        <v>2092</v>
      </c>
      <c r="F197" s="431">
        <f>SUMIF(lastik!C:C,C197,lastik!J:J)</f>
        <v>4</v>
      </c>
      <c r="G197" s="431">
        <f t="shared" si="25"/>
        <v>4</v>
      </c>
      <c r="H197" s="431">
        <v>4</v>
      </c>
      <c r="I197" s="431">
        <v>4</v>
      </c>
      <c r="J197" s="431">
        <f>SUMIF(beklenen!F:F,C197,beklenen!J:J)</f>
        <v>0</v>
      </c>
      <c r="K197" s="431">
        <f t="shared" si="26"/>
        <v>0</v>
      </c>
      <c r="L197" s="435"/>
      <c r="M197" s="429"/>
      <c r="N197" s="429"/>
      <c r="O197" s="439"/>
    </row>
    <row r="198" spans="1:15" x14ac:dyDescent="0.35">
      <c r="A198" s="31" t="s">
        <v>43</v>
      </c>
      <c r="B198" s="247" t="s">
        <v>430</v>
      </c>
      <c r="C198" s="39">
        <v>245937</v>
      </c>
      <c r="D198" s="246" t="s">
        <v>74</v>
      </c>
      <c r="E198" s="245" t="s">
        <v>514</v>
      </c>
      <c r="F198" s="431">
        <f>SUMIF(lastik!C:C,C198,lastik!J:J)</f>
        <v>77</v>
      </c>
      <c r="G198" s="431">
        <f t="shared" si="25"/>
        <v>77</v>
      </c>
      <c r="H198" s="431">
        <v>4</v>
      </c>
      <c r="I198" s="431">
        <v>8</v>
      </c>
      <c r="J198" s="431">
        <f>SUMIF(beklenen!F:F,C198,beklenen!J:J)</f>
        <v>0</v>
      </c>
      <c r="K198" s="431">
        <f t="shared" si="26"/>
        <v>0</v>
      </c>
      <c r="L198" s="435"/>
      <c r="M198" s="429"/>
      <c r="N198" s="429"/>
      <c r="O198" s="429"/>
    </row>
    <row r="199" spans="1:15" x14ac:dyDescent="0.35">
      <c r="A199" s="31" t="s">
        <v>43</v>
      </c>
      <c r="B199" s="247" t="s">
        <v>430</v>
      </c>
      <c r="C199" s="151">
        <v>645936</v>
      </c>
      <c r="D199" s="249" t="s">
        <v>74</v>
      </c>
      <c r="E199" s="250" t="s">
        <v>515</v>
      </c>
      <c r="F199" s="431">
        <f>SUMIF(lastik!C:C,C199,lastik!J:J)</f>
        <v>2</v>
      </c>
      <c r="J199" s="431">
        <f>SUMIF(beklenen!F:F,C199,beklenen!J:J)</f>
        <v>0</v>
      </c>
      <c r="K199" s="431">
        <f t="shared" si="26"/>
        <v>0</v>
      </c>
      <c r="L199" s="435"/>
      <c r="M199" s="429"/>
      <c r="N199" s="429"/>
      <c r="O199" s="429"/>
    </row>
    <row r="200" spans="1:15" x14ac:dyDescent="0.35">
      <c r="A200" s="337" t="s">
        <v>43</v>
      </c>
      <c r="B200" s="334" t="s">
        <v>430</v>
      </c>
      <c r="C200" s="155">
        <v>645987</v>
      </c>
      <c r="D200" s="466" t="s">
        <v>74</v>
      </c>
      <c r="E200" s="357" t="s">
        <v>1486</v>
      </c>
      <c r="F200" s="431">
        <f>SUMIF(lastik!C:C,C200,lastik!J:J)</f>
        <v>18</v>
      </c>
      <c r="G200" s="431">
        <f>F200+F199</f>
        <v>20</v>
      </c>
      <c r="H200" s="431">
        <v>0</v>
      </c>
      <c r="I200" s="431">
        <v>8</v>
      </c>
      <c r="J200" s="431">
        <f>SUMIF(beklenen!F:F,C200,beklenen!J:J)</f>
        <v>0</v>
      </c>
      <c r="K200" s="431">
        <f t="shared" si="26"/>
        <v>0</v>
      </c>
      <c r="L200" s="435"/>
      <c r="M200" s="429"/>
      <c r="N200" s="429"/>
      <c r="O200" s="429"/>
    </row>
    <row r="201" spans="1:15" x14ac:dyDescent="0.35">
      <c r="A201" s="337" t="s">
        <v>43</v>
      </c>
      <c r="B201" s="334" t="s">
        <v>1662</v>
      </c>
      <c r="C201" s="155" t="s">
        <v>2347</v>
      </c>
      <c r="D201" s="379" t="s">
        <v>74</v>
      </c>
      <c r="E201" s="357" t="s">
        <v>2416</v>
      </c>
      <c r="F201" s="431">
        <f>SUMIF(lastik!C:C,C201,lastik!J:J)</f>
        <v>24</v>
      </c>
      <c r="G201" s="431">
        <f>F201+F200</f>
        <v>42</v>
      </c>
      <c r="H201" s="431">
        <v>0</v>
      </c>
      <c r="I201" s="431">
        <v>8</v>
      </c>
      <c r="J201" s="431">
        <f>SUMIF(beklenen!F:F,C201,beklenen!J:J)</f>
        <v>0</v>
      </c>
      <c r="K201" s="431">
        <f t="shared" si="26"/>
        <v>0</v>
      </c>
      <c r="L201" s="435"/>
      <c r="M201" s="429"/>
      <c r="N201" s="429"/>
      <c r="O201" s="429"/>
    </row>
    <row r="202" spans="1:15" x14ac:dyDescent="0.35">
      <c r="A202" s="31" t="s">
        <v>43</v>
      </c>
      <c r="B202" s="247"/>
      <c r="C202" s="45">
        <v>243826</v>
      </c>
      <c r="D202" s="102" t="s">
        <v>75</v>
      </c>
      <c r="E202" s="48" t="s">
        <v>784</v>
      </c>
      <c r="F202" s="431">
        <f>SUMIF(lastik!C:C,C202,lastik!J:J)</f>
        <v>0</v>
      </c>
      <c r="G202" s="431">
        <f>F202+F200</f>
        <v>18</v>
      </c>
      <c r="H202" s="431">
        <v>0</v>
      </c>
      <c r="I202" s="431">
        <v>8</v>
      </c>
      <c r="J202" s="431">
        <f>SUMIF(beklenen!F:F,C202,beklenen!J:J)</f>
        <v>1</v>
      </c>
      <c r="K202" s="431">
        <f t="shared" si="26"/>
        <v>0</v>
      </c>
      <c r="L202" s="435"/>
      <c r="M202" s="429"/>
      <c r="N202" s="429"/>
      <c r="O202" s="439"/>
    </row>
    <row r="203" spans="1:15" x14ac:dyDescent="0.35">
      <c r="A203" s="31" t="s">
        <v>43</v>
      </c>
      <c r="B203" s="247"/>
      <c r="C203" s="45">
        <v>243825</v>
      </c>
      <c r="D203" s="106" t="s">
        <v>75</v>
      </c>
      <c r="E203" s="114" t="s">
        <v>3702</v>
      </c>
      <c r="F203" s="431">
        <f>SUMIF(lastik!C:C,C203,lastik!J:J)</f>
        <v>3</v>
      </c>
      <c r="G203" s="431">
        <f>F203+F201</f>
        <v>27</v>
      </c>
      <c r="H203" s="431">
        <v>0</v>
      </c>
      <c r="I203" s="431">
        <v>8</v>
      </c>
      <c r="J203" s="431">
        <f>SUMIF(beklenen!F:F,C203,beklenen!J:J)</f>
        <v>0</v>
      </c>
      <c r="L203" s="435"/>
      <c r="M203" s="429"/>
      <c r="N203" s="429"/>
      <c r="O203" s="439"/>
    </row>
    <row r="204" spans="1:15" x14ac:dyDescent="0.35">
      <c r="A204" s="31" t="s">
        <v>43</v>
      </c>
      <c r="B204" s="247"/>
      <c r="C204" s="380">
        <v>243709</v>
      </c>
      <c r="D204" s="111" t="s">
        <v>75</v>
      </c>
      <c r="E204" s="114" t="s">
        <v>1261</v>
      </c>
      <c r="F204" s="431">
        <f>SUMIF(lastik!C:C,C204,lastik!J:J)</f>
        <v>7</v>
      </c>
      <c r="G204" s="431">
        <f>F204</f>
        <v>7</v>
      </c>
      <c r="H204" s="431">
        <v>8</v>
      </c>
      <c r="I204" s="431">
        <v>12</v>
      </c>
      <c r="J204" s="431">
        <f>SUMIF(beklenen!F:F,C204,beklenen!J:J)</f>
        <v>1</v>
      </c>
      <c r="K204" s="431">
        <f t="shared" si="26"/>
        <v>0</v>
      </c>
      <c r="L204" s="435"/>
      <c r="M204" s="429"/>
      <c r="N204" s="429"/>
      <c r="O204" s="439"/>
    </row>
    <row r="205" spans="1:15" x14ac:dyDescent="0.35">
      <c r="A205" s="31" t="s">
        <v>43</v>
      </c>
      <c r="B205" s="247"/>
      <c r="C205" s="380">
        <v>243503</v>
      </c>
      <c r="D205" s="111" t="s">
        <v>75</v>
      </c>
      <c r="E205" s="114" t="s">
        <v>2961</v>
      </c>
      <c r="F205" s="431">
        <f>SUMIF(lastik!C:C,C205,lastik!J:J)</f>
        <v>0</v>
      </c>
      <c r="G205" s="431">
        <f>F205</f>
        <v>0</v>
      </c>
      <c r="H205" s="431">
        <v>4</v>
      </c>
      <c r="I205" s="431">
        <v>12</v>
      </c>
      <c r="L205" s="435"/>
      <c r="M205" s="429"/>
      <c r="N205" s="429"/>
      <c r="O205" s="439"/>
    </row>
    <row r="206" spans="1:15" x14ac:dyDescent="0.35">
      <c r="A206" s="31" t="s">
        <v>43</v>
      </c>
      <c r="B206" s="247"/>
      <c r="C206" s="32">
        <v>643668</v>
      </c>
      <c r="D206" s="106" t="s">
        <v>75</v>
      </c>
      <c r="E206" s="114" t="s">
        <v>822</v>
      </c>
      <c r="F206" s="431">
        <f>SUMIF(lastik!C:C,C206,lastik!J:J)</f>
        <v>1</v>
      </c>
      <c r="G206" s="431">
        <f t="shared" ref="G206:G273" si="27">F206</f>
        <v>1</v>
      </c>
      <c r="H206" s="431">
        <v>4</v>
      </c>
      <c r="I206" s="431">
        <v>4</v>
      </c>
      <c r="J206" s="431">
        <f>SUMIF(beklenen!F:F,C206,beklenen!J:J)</f>
        <v>0</v>
      </c>
      <c r="K206" s="431">
        <f t="shared" si="26"/>
        <v>3</v>
      </c>
      <c r="L206" s="435"/>
      <c r="M206" s="429"/>
      <c r="N206" s="429"/>
      <c r="O206" s="439"/>
    </row>
    <row r="207" spans="1:15" x14ac:dyDescent="0.35">
      <c r="A207" s="31" t="s">
        <v>43</v>
      </c>
      <c r="B207" s="247"/>
      <c r="C207" s="114">
        <v>643416</v>
      </c>
      <c r="D207" s="119" t="s">
        <v>75</v>
      </c>
      <c r="E207" s="114" t="s">
        <v>399</v>
      </c>
      <c r="F207" s="431">
        <f>SUMIF(lastik!C:C,C207,lastik!J:J)</f>
        <v>5</v>
      </c>
      <c r="G207" s="431">
        <f t="shared" si="27"/>
        <v>5</v>
      </c>
      <c r="H207" s="431">
        <v>4</v>
      </c>
      <c r="I207" s="431">
        <v>8</v>
      </c>
      <c r="J207" s="431">
        <f>SUMIF(beklenen!F:F,C207,beklenen!J:J)</f>
        <v>0</v>
      </c>
      <c r="K207" s="431">
        <f t="shared" si="26"/>
        <v>0</v>
      </c>
      <c r="L207" s="435"/>
      <c r="M207" s="429"/>
      <c r="N207" s="429"/>
      <c r="O207" s="439"/>
    </row>
    <row r="208" spans="1:15" x14ac:dyDescent="0.35">
      <c r="A208" s="31" t="s">
        <v>43</v>
      </c>
      <c r="B208" s="247" t="s">
        <v>1266</v>
      </c>
      <c r="C208" s="114" t="s">
        <v>1979</v>
      </c>
      <c r="D208" s="110" t="s">
        <v>75</v>
      </c>
      <c r="E208" s="114" t="s">
        <v>1982</v>
      </c>
      <c r="F208" s="431">
        <f>SUMIF(lastik!C:C,C208,lastik!J:J)</f>
        <v>5</v>
      </c>
      <c r="G208" s="431">
        <f>F208</f>
        <v>5</v>
      </c>
      <c r="H208" s="431">
        <v>4</v>
      </c>
      <c r="I208" s="431">
        <v>20</v>
      </c>
      <c r="J208" s="431">
        <f>SUMIF(beklenen!F:F,C208,beklenen!J:J)</f>
        <v>0</v>
      </c>
      <c r="K208" s="431">
        <f t="shared" si="26"/>
        <v>0</v>
      </c>
      <c r="L208" s="435"/>
      <c r="M208" s="429"/>
      <c r="N208" s="429"/>
      <c r="O208" s="439"/>
    </row>
    <row r="209" spans="1:15" x14ac:dyDescent="0.35">
      <c r="A209" s="31" t="s">
        <v>43</v>
      </c>
      <c r="B209" s="247" t="s">
        <v>430</v>
      </c>
      <c r="C209" s="381">
        <v>245939</v>
      </c>
      <c r="D209" s="106" t="s">
        <v>75</v>
      </c>
      <c r="E209" s="37" t="s">
        <v>502</v>
      </c>
      <c r="F209" s="431">
        <f>SUMIF(lastik!C:C,C209,lastik!J:J)</f>
        <v>0</v>
      </c>
      <c r="J209" s="431">
        <f>SUMIF(beklenen!F:F,C209,beklenen!J:J)</f>
        <v>0</v>
      </c>
      <c r="K209" s="431">
        <f t="shared" si="26"/>
        <v>0</v>
      </c>
      <c r="L209" s="435"/>
      <c r="M209" s="429"/>
      <c r="N209" s="429"/>
      <c r="O209" s="429"/>
    </row>
    <row r="210" spans="1:15" x14ac:dyDescent="0.35">
      <c r="A210" s="31" t="s">
        <v>43</v>
      </c>
      <c r="B210" s="247" t="s">
        <v>430</v>
      </c>
      <c r="C210" s="381">
        <v>245964</v>
      </c>
      <c r="D210" s="106" t="s">
        <v>75</v>
      </c>
      <c r="E210" s="37" t="s">
        <v>406</v>
      </c>
      <c r="F210" s="431">
        <f>SUMIF(lastik!C:C,C210,lastik!J:J)</f>
        <v>0</v>
      </c>
      <c r="G210" s="431">
        <f>F210+F209</f>
        <v>0</v>
      </c>
      <c r="H210" s="431">
        <v>12</v>
      </c>
      <c r="I210" s="431">
        <v>300</v>
      </c>
      <c r="J210" s="431">
        <f>SUMIF(beklenen!F:F,C210,beklenen!J:J)</f>
        <v>0</v>
      </c>
      <c r="K210" s="431">
        <f t="shared" si="26"/>
        <v>12</v>
      </c>
      <c r="L210" s="435"/>
      <c r="M210" s="429"/>
      <c r="N210" s="429"/>
      <c r="O210" s="429"/>
    </row>
    <row r="211" spans="1:15" x14ac:dyDescent="0.35">
      <c r="A211" s="31" t="s">
        <v>43</v>
      </c>
      <c r="B211" s="247" t="s">
        <v>430</v>
      </c>
      <c r="C211" s="45">
        <v>645940</v>
      </c>
      <c r="D211" s="106" t="s">
        <v>75</v>
      </c>
      <c r="E211" s="114" t="s">
        <v>76</v>
      </c>
      <c r="F211" s="431">
        <f>SUMIF(lastik!C:C,C211,lastik!J:J)</f>
        <v>7</v>
      </c>
      <c r="J211" s="431">
        <f>SUMIF(beklenen!F:F,C211,beklenen!J:J)</f>
        <v>11</v>
      </c>
      <c r="K211" s="431">
        <f t="shared" si="26"/>
        <v>0</v>
      </c>
      <c r="L211" s="435"/>
      <c r="M211" s="429"/>
      <c r="N211" s="429"/>
      <c r="O211" s="429"/>
    </row>
    <row r="212" spans="1:15" x14ac:dyDescent="0.35">
      <c r="A212" s="337" t="s">
        <v>43</v>
      </c>
      <c r="B212" s="334" t="s">
        <v>430</v>
      </c>
      <c r="C212" s="339">
        <v>645958</v>
      </c>
      <c r="D212" s="377" t="s">
        <v>75</v>
      </c>
      <c r="E212" s="375" t="s">
        <v>425</v>
      </c>
      <c r="F212" s="431">
        <f>SUMIF(lastik!C:C,C212,lastik!J:J)</f>
        <v>160</v>
      </c>
      <c r="G212" s="431">
        <f>F212+F211</f>
        <v>167</v>
      </c>
      <c r="H212" s="431">
        <v>8</v>
      </c>
      <c r="I212" s="431">
        <v>80</v>
      </c>
      <c r="J212" s="431">
        <f>SUMIF(beklenen!F:F,C212,beklenen!J:J)</f>
        <v>0</v>
      </c>
      <c r="K212" s="431">
        <f t="shared" si="26"/>
        <v>0</v>
      </c>
      <c r="L212" s="435"/>
      <c r="M212" s="429"/>
      <c r="N212" s="429"/>
      <c r="O212" s="429"/>
    </row>
    <row r="213" spans="1:15" x14ac:dyDescent="0.35">
      <c r="A213" s="337" t="s">
        <v>43</v>
      </c>
      <c r="B213" s="334" t="s">
        <v>1662</v>
      </c>
      <c r="C213" s="339" t="s">
        <v>2348</v>
      </c>
      <c r="D213" s="374" t="s">
        <v>75</v>
      </c>
      <c r="E213" s="375" t="s">
        <v>2460</v>
      </c>
      <c r="F213" s="431">
        <f>SUMIF(lastik!C:C,C213,lastik!J:J)</f>
        <v>37</v>
      </c>
      <c r="G213" s="431">
        <f>F213</f>
        <v>37</v>
      </c>
      <c r="H213" s="431">
        <v>8</v>
      </c>
      <c r="I213" s="431">
        <v>20</v>
      </c>
      <c r="J213" s="431">
        <f>SUMIF(beklenen!F:F,C213,beklenen!J:J)</f>
        <v>0</v>
      </c>
      <c r="K213" s="431">
        <f t="shared" si="26"/>
        <v>0</v>
      </c>
      <c r="L213" s="435"/>
      <c r="M213" s="429"/>
      <c r="N213" s="429"/>
      <c r="O213" s="429"/>
    </row>
    <row r="214" spans="1:15" x14ac:dyDescent="0.35">
      <c r="A214" s="31" t="s">
        <v>43</v>
      </c>
      <c r="B214" s="247"/>
      <c r="C214" s="46">
        <v>243610</v>
      </c>
      <c r="D214" s="47" t="s">
        <v>77</v>
      </c>
      <c r="E214" s="48" t="s">
        <v>78</v>
      </c>
      <c r="F214" s="431">
        <f>SUMIF(lastik!C:C,C214,lastik!J:J)</f>
        <v>2</v>
      </c>
      <c r="J214" s="431">
        <f>SUMIF(beklenen!F:F,C214,beklenen!J:J)</f>
        <v>0</v>
      </c>
      <c r="K214" s="431">
        <f t="shared" si="26"/>
        <v>0</v>
      </c>
      <c r="L214" s="435"/>
      <c r="M214" s="429"/>
      <c r="N214" s="429"/>
      <c r="O214" s="439"/>
    </row>
    <row r="215" spans="1:15" x14ac:dyDescent="0.35">
      <c r="A215" s="31" t="s">
        <v>43</v>
      </c>
      <c r="B215" s="247"/>
      <c r="C215" s="39">
        <v>243705</v>
      </c>
      <c r="D215" s="62" t="s">
        <v>77</v>
      </c>
      <c r="E215" s="245" t="s">
        <v>1113</v>
      </c>
      <c r="F215" s="431">
        <f>SUMIF(lastik!C:C,C215,lastik!J:J)</f>
        <v>23</v>
      </c>
      <c r="G215" s="431">
        <f>F215+F214</f>
        <v>25</v>
      </c>
      <c r="H215" s="431">
        <v>8</v>
      </c>
      <c r="I215" s="431">
        <v>16</v>
      </c>
      <c r="J215" s="431">
        <f>SUMIF(beklenen!F:F,C215,beklenen!J:J)</f>
        <v>0</v>
      </c>
      <c r="K215" s="431">
        <f t="shared" si="26"/>
        <v>0</v>
      </c>
      <c r="L215" s="435"/>
      <c r="M215" s="429"/>
      <c r="N215" s="429"/>
      <c r="O215" s="439"/>
    </row>
    <row r="216" spans="1:15" x14ac:dyDescent="0.35">
      <c r="A216" s="31" t="s">
        <v>43</v>
      </c>
      <c r="B216" s="247"/>
      <c r="C216" s="39">
        <v>643418</v>
      </c>
      <c r="D216" s="75" t="s">
        <v>77</v>
      </c>
      <c r="E216" s="245" t="s">
        <v>398</v>
      </c>
      <c r="F216" s="431">
        <f>SUMIF(lastik!C:C,C216,lastik!J:J)</f>
        <v>18</v>
      </c>
      <c r="G216" s="431">
        <f t="shared" si="27"/>
        <v>18</v>
      </c>
      <c r="H216" s="431">
        <v>4</v>
      </c>
      <c r="I216" s="431">
        <v>8</v>
      </c>
      <c r="J216" s="431">
        <f>SUMIF(beklenen!F:F,C216,beklenen!J:J)</f>
        <v>0</v>
      </c>
      <c r="K216" s="431">
        <f t="shared" si="26"/>
        <v>0</v>
      </c>
      <c r="L216" s="435"/>
      <c r="M216" s="429"/>
      <c r="N216" s="429"/>
      <c r="O216" s="439"/>
    </row>
    <row r="217" spans="1:15" x14ac:dyDescent="0.35">
      <c r="A217" s="31" t="s">
        <v>43</v>
      </c>
      <c r="B217" s="247" t="s">
        <v>1266</v>
      </c>
      <c r="C217" s="39" t="s">
        <v>1980</v>
      </c>
      <c r="D217" s="62" t="s">
        <v>77</v>
      </c>
      <c r="E217" s="245" t="s">
        <v>1983</v>
      </c>
      <c r="F217" s="431">
        <f>SUMIF(lastik!C:C,C217,lastik!J:J)</f>
        <v>10</v>
      </c>
      <c r="G217" s="431">
        <f>F217</f>
        <v>10</v>
      </c>
      <c r="H217" s="431">
        <v>4</v>
      </c>
      <c r="I217" s="431">
        <v>12</v>
      </c>
      <c r="J217" s="431">
        <f>SUMIF(beklenen!F:F,C217,beklenen!J:J)</f>
        <v>0</v>
      </c>
      <c r="K217" s="431">
        <f t="shared" si="26"/>
        <v>0</v>
      </c>
      <c r="L217" s="435"/>
      <c r="M217" s="429"/>
      <c r="N217" s="429"/>
      <c r="O217" s="439"/>
    </row>
    <row r="218" spans="1:15" x14ac:dyDescent="0.35">
      <c r="A218" s="31" t="s">
        <v>43</v>
      </c>
      <c r="B218" s="247" t="s">
        <v>430</v>
      </c>
      <c r="C218" s="39">
        <v>245941</v>
      </c>
      <c r="D218" s="62" t="s">
        <v>77</v>
      </c>
      <c r="E218" s="245" t="s">
        <v>503</v>
      </c>
      <c r="F218" s="431">
        <f>SUMIF(lastik!C:C,C218,lastik!J:J)</f>
        <v>30</v>
      </c>
      <c r="G218" s="431">
        <f t="shared" si="27"/>
        <v>30</v>
      </c>
      <c r="H218" s="431">
        <v>8</v>
      </c>
      <c r="I218" s="431">
        <v>60</v>
      </c>
      <c r="J218" s="431">
        <f>SUMIF(beklenen!F:F,C218,beklenen!J:J)</f>
        <v>42</v>
      </c>
      <c r="K218" s="431">
        <f t="shared" si="26"/>
        <v>0</v>
      </c>
      <c r="L218" s="435"/>
      <c r="M218" s="429"/>
      <c r="N218" s="429"/>
      <c r="O218" s="429"/>
    </row>
    <row r="219" spans="1:15" x14ac:dyDescent="0.35">
      <c r="A219" s="337" t="s">
        <v>43</v>
      </c>
      <c r="B219" s="334" t="s">
        <v>430</v>
      </c>
      <c r="C219" s="215">
        <v>645970</v>
      </c>
      <c r="D219" s="83" t="s">
        <v>77</v>
      </c>
      <c r="E219" s="280" t="s">
        <v>64</v>
      </c>
      <c r="F219" s="431">
        <f>SUMIF(lastik!C:C,C219,lastik!J:J)</f>
        <v>22</v>
      </c>
      <c r="G219" s="431">
        <f t="shared" si="27"/>
        <v>22</v>
      </c>
      <c r="H219" s="431">
        <v>4</v>
      </c>
      <c r="I219" s="431">
        <v>28</v>
      </c>
      <c r="J219" s="431">
        <f>SUMIF(beklenen!F:F,C219,beklenen!J:J)</f>
        <v>0</v>
      </c>
      <c r="K219" s="431">
        <f t="shared" si="26"/>
        <v>0</v>
      </c>
      <c r="L219" s="435"/>
      <c r="M219" s="429"/>
      <c r="N219" s="429"/>
      <c r="O219" s="429"/>
    </row>
    <row r="220" spans="1:15" x14ac:dyDescent="0.35">
      <c r="A220" s="337" t="s">
        <v>43</v>
      </c>
      <c r="B220" s="334" t="s">
        <v>1662</v>
      </c>
      <c r="C220" s="215" t="s">
        <v>2349</v>
      </c>
      <c r="D220" s="83" t="s">
        <v>77</v>
      </c>
      <c r="E220" s="280" t="s">
        <v>2449</v>
      </c>
      <c r="F220" s="431">
        <f>SUMIF(lastik!C:C,C220,lastik!J:J)</f>
        <v>20</v>
      </c>
      <c r="G220" s="431">
        <f>F220</f>
        <v>20</v>
      </c>
      <c r="H220" s="431">
        <v>4</v>
      </c>
      <c r="I220" s="431">
        <v>20</v>
      </c>
      <c r="J220" s="431">
        <f>SUMIF(beklenen!F:F,C220,beklenen!J:J)</f>
        <v>0</v>
      </c>
      <c r="K220" s="431">
        <f t="shared" si="26"/>
        <v>0</v>
      </c>
      <c r="L220" s="435"/>
      <c r="M220" s="429"/>
      <c r="N220" s="429"/>
      <c r="O220" s="429"/>
    </row>
    <row r="221" spans="1:15" x14ac:dyDescent="0.35">
      <c r="A221" s="31" t="s">
        <v>43</v>
      </c>
      <c r="B221" s="247"/>
      <c r="C221" s="37">
        <v>243710</v>
      </c>
      <c r="D221" s="145" t="s">
        <v>79</v>
      </c>
      <c r="E221" s="37" t="s">
        <v>1470</v>
      </c>
      <c r="F221" s="431">
        <f>SUMIF(lastik!C:C,C221,lastik!J:J)</f>
        <v>3</v>
      </c>
      <c r="G221" s="431">
        <f>F221</f>
        <v>3</v>
      </c>
      <c r="H221" s="431">
        <v>4</v>
      </c>
      <c r="I221" s="431">
        <v>8</v>
      </c>
      <c r="J221" s="431">
        <f>SUMIF(beklenen!F:F,C221,beklenen!J:J)</f>
        <v>6</v>
      </c>
      <c r="K221" s="431">
        <f t="shared" si="26"/>
        <v>0</v>
      </c>
      <c r="L221" s="435"/>
      <c r="M221" s="429"/>
      <c r="N221" s="429"/>
      <c r="O221" s="429"/>
    </row>
    <row r="222" spans="1:15" x14ac:dyDescent="0.35">
      <c r="A222" s="31" t="s">
        <v>43</v>
      </c>
      <c r="B222" s="247"/>
      <c r="C222" s="45">
        <v>643420</v>
      </c>
      <c r="D222" s="104" t="s">
        <v>79</v>
      </c>
      <c r="E222" s="84" t="s">
        <v>1242</v>
      </c>
      <c r="F222" s="431">
        <f>SUMIF(lastik!C:C,C222,lastik!J:J)</f>
        <v>3</v>
      </c>
      <c r="G222" s="431">
        <f t="shared" si="27"/>
        <v>3</v>
      </c>
      <c r="H222" s="431">
        <v>4</v>
      </c>
      <c r="I222" s="431">
        <v>4</v>
      </c>
      <c r="J222" s="431">
        <f>SUMIF(beklenen!F:F,C222,beklenen!J:J)</f>
        <v>5</v>
      </c>
      <c r="K222" s="431">
        <f t="shared" si="26"/>
        <v>0</v>
      </c>
      <c r="L222" s="435"/>
      <c r="M222" s="429"/>
      <c r="N222" s="429"/>
      <c r="O222" s="439"/>
    </row>
    <row r="223" spans="1:15" x14ac:dyDescent="0.35">
      <c r="A223" s="31" t="s">
        <v>43</v>
      </c>
      <c r="B223" s="247" t="s">
        <v>1266</v>
      </c>
      <c r="C223" s="45" t="s">
        <v>1930</v>
      </c>
      <c r="D223" s="106" t="s">
        <v>79</v>
      </c>
      <c r="E223" s="84" t="s">
        <v>1931</v>
      </c>
      <c r="F223" s="431">
        <f>SUMIF(lastik!C:C,C223,lastik!J:J)</f>
        <v>2</v>
      </c>
      <c r="G223" s="431">
        <f>F223</f>
        <v>2</v>
      </c>
      <c r="H223" s="431">
        <v>4</v>
      </c>
      <c r="I223" s="431">
        <v>8</v>
      </c>
      <c r="J223" s="431">
        <f>SUMIF(beklenen!F:F,C223,beklenen!J:J)</f>
        <v>0</v>
      </c>
      <c r="K223" s="431">
        <f t="shared" si="26"/>
        <v>2</v>
      </c>
      <c r="L223" s="435"/>
      <c r="M223" s="429"/>
      <c r="N223" s="429"/>
      <c r="O223" s="439"/>
    </row>
    <row r="224" spans="1:15" x14ac:dyDescent="0.35">
      <c r="A224" s="337" t="s">
        <v>43</v>
      </c>
      <c r="B224" s="334" t="s">
        <v>430</v>
      </c>
      <c r="C224" s="375">
        <v>645902</v>
      </c>
      <c r="D224" s="345" t="s">
        <v>79</v>
      </c>
      <c r="E224" s="372" t="s">
        <v>2418</v>
      </c>
      <c r="F224" s="431">
        <f>SUMIF(lastik!C:C,C224,lastik!J:J)</f>
        <v>39</v>
      </c>
      <c r="G224" s="431">
        <f>F224</f>
        <v>39</v>
      </c>
      <c r="H224" s="431">
        <v>8</v>
      </c>
      <c r="I224" s="431">
        <v>60</v>
      </c>
      <c r="J224" s="431">
        <f>SUMIF(beklenen!F:F,C224,beklenen!J:J)</f>
        <v>0</v>
      </c>
      <c r="K224" s="431">
        <f t="shared" si="26"/>
        <v>0</v>
      </c>
      <c r="L224" s="435"/>
      <c r="M224" s="429"/>
      <c r="N224" s="429"/>
      <c r="O224" s="429"/>
    </row>
    <row r="225" spans="1:22" x14ac:dyDescent="0.35">
      <c r="A225" s="31" t="s">
        <v>43</v>
      </c>
      <c r="B225" s="247"/>
      <c r="C225" s="39">
        <v>243693</v>
      </c>
      <c r="D225" s="83" t="s">
        <v>80</v>
      </c>
      <c r="E225" s="245" t="s">
        <v>1087</v>
      </c>
      <c r="F225" s="431">
        <f>SUMIF(lastik!C:C,C225,lastik!J:J)</f>
        <v>7</v>
      </c>
      <c r="G225" s="431">
        <f t="shared" si="27"/>
        <v>7</v>
      </c>
      <c r="H225" s="431">
        <v>8</v>
      </c>
      <c r="I225" s="431">
        <v>20</v>
      </c>
      <c r="J225" s="431">
        <f>SUMIF(beklenen!F:F,C225,beklenen!J:J)</f>
        <v>0</v>
      </c>
      <c r="K225" s="431">
        <f t="shared" si="26"/>
        <v>1</v>
      </c>
      <c r="L225" s="435"/>
      <c r="M225" s="429"/>
      <c r="N225" s="429"/>
      <c r="O225" s="439"/>
    </row>
    <row r="226" spans="1:22" x14ac:dyDescent="0.35">
      <c r="A226" s="31" t="s">
        <v>43</v>
      </c>
      <c r="B226" s="247"/>
      <c r="C226" s="39">
        <v>243670</v>
      </c>
      <c r="D226" s="83" t="s">
        <v>80</v>
      </c>
      <c r="E226" s="245" t="s">
        <v>1900</v>
      </c>
      <c r="F226" s="431">
        <f>SUMIF(lastik!C:C,C226,lastik!J:J)</f>
        <v>63</v>
      </c>
      <c r="G226" s="431">
        <f>F226</f>
        <v>63</v>
      </c>
      <c r="H226" s="431">
        <v>8</v>
      </c>
      <c r="I226" s="431">
        <v>20</v>
      </c>
      <c r="J226" s="431">
        <f>SUMIF(beklenen!F:F,C226,beklenen!J:J)</f>
        <v>0</v>
      </c>
      <c r="K226" s="431">
        <f t="shared" ref="K226:K248" si="28">IF((G226+J226)&lt;=H226,H226-(G226+J226),0)-M226</f>
        <v>0</v>
      </c>
      <c r="L226" s="435"/>
      <c r="M226" s="429"/>
      <c r="N226" s="429"/>
      <c r="O226" s="439"/>
    </row>
    <row r="227" spans="1:22" x14ac:dyDescent="0.35">
      <c r="A227" s="31" t="s">
        <v>555</v>
      </c>
      <c r="B227" s="247"/>
      <c r="C227" s="39">
        <v>643421</v>
      </c>
      <c r="D227" s="212" t="s">
        <v>80</v>
      </c>
      <c r="E227" s="245" t="s">
        <v>736</v>
      </c>
      <c r="F227" s="431">
        <f>SUMIF(lastik!C:C,C227,lastik!J:J)</f>
        <v>40</v>
      </c>
      <c r="G227" s="431">
        <f t="shared" si="27"/>
        <v>40</v>
      </c>
      <c r="H227" s="431">
        <v>4</v>
      </c>
      <c r="I227" s="431">
        <v>8</v>
      </c>
      <c r="J227" s="431">
        <f>SUMIF(beklenen!F:F,C227,beklenen!J:J)</f>
        <v>0</v>
      </c>
      <c r="K227" s="431">
        <f t="shared" si="28"/>
        <v>0</v>
      </c>
      <c r="L227" s="435"/>
      <c r="M227" s="429"/>
      <c r="N227" s="429"/>
      <c r="O227" s="439"/>
    </row>
    <row r="228" spans="1:22" x14ac:dyDescent="0.35">
      <c r="A228" s="31" t="s">
        <v>43</v>
      </c>
      <c r="B228" s="247"/>
      <c r="C228" s="39">
        <v>643671</v>
      </c>
      <c r="D228" s="246" t="s">
        <v>80</v>
      </c>
      <c r="E228" s="245" t="s">
        <v>731</v>
      </c>
      <c r="F228" s="431">
        <f>SUMIF(lastik!C:C,C228,lastik!J:J)</f>
        <v>9</v>
      </c>
      <c r="G228" s="431">
        <f t="shared" si="27"/>
        <v>9</v>
      </c>
      <c r="H228" s="431">
        <v>4</v>
      </c>
      <c r="I228" s="431">
        <v>8</v>
      </c>
      <c r="J228" s="431">
        <f>SUMIF(beklenen!F:F,C228,beklenen!J:J)</f>
        <v>0</v>
      </c>
      <c r="K228" s="431">
        <f t="shared" si="28"/>
        <v>0</v>
      </c>
      <c r="L228" s="435"/>
      <c r="M228" s="429"/>
      <c r="N228" s="429"/>
      <c r="O228" s="439"/>
    </row>
    <row r="229" spans="1:22" x14ac:dyDescent="0.35">
      <c r="A229" s="31" t="s">
        <v>43</v>
      </c>
      <c r="B229" s="247" t="s">
        <v>1266</v>
      </c>
      <c r="C229" s="39" t="s">
        <v>1932</v>
      </c>
      <c r="D229" s="246" t="s">
        <v>80</v>
      </c>
      <c r="E229" s="245" t="s">
        <v>1933</v>
      </c>
      <c r="F229" s="431">
        <f>SUMIF(lastik!C:C,C229,lastik!J:J)</f>
        <v>19</v>
      </c>
      <c r="G229" s="431">
        <f>F229</f>
        <v>19</v>
      </c>
      <c r="H229" s="431">
        <v>4</v>
      </c>
      <c r="I229" s="431">
        <v>8</v>
      </c>
      <c r="J229" s="431">
        <f>SUMIF(beklenen!F:F,C229,beklenen!J:J)</f>
        <v>0</v>
      </c>
      <c r="K229" s="431">
        <f t="shared" si="28"/>
        <v>0</v>
      </c>
      <c r="L229" s="435"/>
      <c r="M229" s="429"/>
      <c r="N229" s="429"/>
      <c r="O229" s="439"/>
    </row>
    <row r="230" spans="1:22" x14ac:dyDescent="0.35">
      <c r="A230" s="337" t="s">
        <v>43</v>
      </c>
      <c r="B230" s="334" t="s">
        <v>430</v>
      </c>
      <c r="C230" s="215">
        <v>245982</v>
      </c>
      <c r="D230" s="307" t="s">
        <v>80</v>
      </c>
      <c r="E230" s="280" t="s">
        <v>2408</v>
      </c>
      <c r="F230" s="431">
        <f>SUMIF(lastik!C:C,C230,lastik!J:J)</f>
        <v>59</v>
      </c>
      <c r="G230" s="431">
        <f>F230</f>
        <v>59</v>
      </c>
      <c r="H230" s="431">
        <v>4</v>
      </c>
      <c r="I230" s="431">
        <v>8</v>
      </c>
      <c r="J230" s="431">
        <f>SUMIF(beklenen!F:F,C230,beklenen!J:J)</f>
        <v>0</v>
      </c>
      <c r="K230" s="431">
        <f t="shared" si="28"/>
        <v>0</v>
      </c>
      <c r="L230" s="435"/>
      <c r="M230" s="429"/>
      <c r="N230" s="429"/>
      <c r="O230" s="439"/>
    </row>
    <row r="231" spans="1:22" x14ac:dyDescent="0.35">
      <c r="A231" s="337" t="s">
        <v>43</v>
      </c>
      <c r="B231" s="334" t="s">
        <v>430</v>
      </c>
      <c r="C231" s="215">
        <v>245966</v>
      </c>
      <c r="D231" s="307" t="s">
        <v>80</v>
      </c>
      <c r="E231" s="280" t="s">
        <v>2515</v>
      </c>
      <c r="F231" s="431">
        <f>SUMIF(lastik!C:C,C231,lastik!J:J)</f>
        <v>0</v>
      </c>
      <c r="G231" s="431">
        <f>F231</f>
        <v>0</v>
      </c>
      <c r="H231" s="431">
        <v>4</v>
      </c>
      <c r="I231" s="431">
        <v>8</v>
      </c>
      <c r="J231" s="431">
        <f>SUMIF(beklenen!F:F,C231,beklenen!J:J)</f>
        <v>0</v>
      </c>
      <c r="K231" s="431">
        <f t="shared" si="28"/>
        <v>4</v>
      </c>
      <c r="L231" s="435"/>
      <c r="M231" s="429"/>
      <c r="N231" s="429"/>
      <c r="O231" s="439"/>
    </row>
    <row r="232" spans="1:22" x14ac:dyDescent="0.35">
      <c r="A232" s="31" t="s">
        <v>43</v>
      </c>
      <c r="B232" s="247" t="s">
        <v>430</v>
      </c>
      <c r="C232" s="245">
        <v>245967</v>
      </c>
      <c r="D232" s="246" t="s">
        <v>80</v>
      </c>
      <c r="E232" s="245" t="s">
        <v>521</v>
      </c>
      <c r="F232" s="431">
        <f>SUMIF(lastik!C:C,C232,lastik!J:J)</f>
        <v>95</v>
      </c>
      <c r="G232" s="431">
        <f t="shared" si="27"/>
        <v>95</v>
      </c>
      <c r="H232" s="431">
        <v>12</v>
      </c>
      <c r="I232" s="431">
        <v>60</v>
      </c>
      <c r="J232" s="431">
        <f>SUMIF(beklenen!F:F,C232,beklenen!J:J)</f>
        <v>300</v>
      </c>
      <c r="K232" s="431">
        <f t="shared" si="28"/>
        <v>0</v>
      </c>
      <c r="L232" s="435"/>
      <c r="M232" s="429"/>
      <c r="N232" s="429"/>
      <c r="O232" s="429"/>
    </row>
    <row r="233" spans="1:22" x14ac:dyDescent="0.35">
      <c r="A233" s="337" t="s">
        <v>555</v>
      </c>
      <c r="B233" s="334" t="s">
        <v>430</v>
      </c>
      <c r="C233" s="215">
        <v>645990</v>
      </c>
      <c r="D233" s="83" t="s">
        <v>80</v>
      </c>
      <c r="E233" s="280" t="s">
        <v>81</v>
      </c>
      <c r="F233" s="431">
        <f>SUMIF(lastik!C:C,C233,lastik!J:J)</f>
        <v>90</v>
      </c>
      <c r="G233" s="431">
        <f t="shared" si="27"/>
        <v>90</v>
      </c>
      <c r="H233" s="431">
        <v>8</v>
      </c>
      <c r="I233" s="431">
        <v>120</v>
      </c>
      <c r="J233" s="431">
        <f>SUMIF(beklenen!F:F,C233,beklenen!J:J)</f>
        <v>50</v>
      </c>
      <c r="K233" s="431">
        <f t="shared" si="28"/>
        <v>0</v>
      </c>
      <c r="L233" s="435"/>
      <c r="M233" s="429"/>
      <c r="N233" s="429"/>
      <c r="O233" s="429"/>
      <c r="V233" s="429" t="s">
        <v>366</v>
      </c>
    </row>
    <row r="234" spans="1:22" x14ac:dyDescent="0.35">
      <c r="A234" s="337" t="s">
        <v>43</v>
      </c>
      <c r="B234" s="334" t="s">
        <v>1662</v>
      </c>
      <c r="C234" s="215" t="s">
        <v>2350</v>
      </c>
      <c r="D234" s="211" t="s">
        <v>80</v>
      </c>
      <c r="E234" s="280" t="s">
        <v>2510</v>
      </c>
      <c r="F234" s="431">
        <f>SUMIF(lastik!C:C,C234,lastik!J:J)</f>
        <v>6</v>
      </c>
      <c r="G234" s="431">
        <f>F234</f>
        <v>6</v>
      </c>
      <c r="H234" s="431">
        <v>0</v>
      </c>
      <c r="I234" s="431">
        <v>20</v>
      </c>
      <c r="J234" s="431">
        <f>SUMIF(beklenen!F:F,C234,beklenen!J:J)</f>
        <v>60</v>
      </c>
      <c r="K234" s="431">
        <f t="shared" si="28"/>
        <v>0</v>
      </c>
      <c r="L234" s="435"/>
      <c r="M234" s="429"/>
      <c r="N234" s="429"/>
      <c r="O234" s="429"/>
    </row>
    <row r="235" spans="1:22" x14ac:dyDescent="0.35">
      <c r="A235" s="441" t="s">
        <v>82</v>
      </c>
      <c r="B235" s="386"/>
      <c r="C235" s="340">
        <v>216153</v>
      </c>
      <c r="D235" s="387" t="s">
        <v>746</v>
      </c>
      <c r="E235" s="341" t="s">
        <v>747</v>
      </c>
      <c r="F235" s="431">
        <f>SUMIF(lastik!C:C,C235,lastik!J:J)</f>
        <v>4</v>
      </c>
      <c r="G235" s="431">
        <f t="shared" si="27"/>
        <v>4</v>
      </c>
      <c r="H235" s="431">
        <v>4</v>
      </c>
      <c r="I235" s="431">
        <v>4</v>
      </c>
      <c r="J235" s="431">
        <f>SUMIF(beklenen!F:F,C235,beklenen!J:J)</f>
        <v>0</v>
      </c>
      <c r="K235" s="431">
        <f t="shared" si="28"/>
        <v>0</v>
      </c>
      <c r="L235" s="435"/>
      <c r="M235" s="429"/>
      <c r="N235" s="429"/>
      <c r="O235" s="439"/>
    </row>
    <row r="236" spans="1:22" x14ac:dyDescent="0.35">
      <c r="A236" s="31" t="s">
        <v>82</v>
      </c>
      <c r="B236" s="386"/>
      <c r="C236" s="382">
        <v>216552</v>
      </c>
      <c r="D236" s="192" t="s">
        <v>751</v>
      </c>
      <c r="E236" s="385" t="s">
        <v>1254</v>
      </c>
      <c r="F236" s="431">
        <f>SUMIF(lastik!C:C,C236,lastik!J:J)</f>
        <v>4</v>
      </c>
      <c r="G236" s="431">
        <f t="shared" si="27"/>
        <v>4</v>
      </c>
      <c r="H236" s="431">
        <v>4</v>
      </c>
      <c r="I236" s="431">
        <v>4</v>
      </c>
      <c r="J236" s="431">
        <f>SUMIF(beklenen!F:F,C236,beklenen!J:J)</f>
        <v>0</v>
      </c>
      <c r="K236" s="431">
        <f t="shared" si="28"/>
        <v>0</v>
      </c>
      <c r="L236" s="435"/>
      <c r="M236" s="429"/>
      <c r="N236" s="429"/>
      <c r="O236" s="439"/>
    </row>
    <row r="237" spans="1:22" x14ac:dyDescent="0.35">
      <c r="A237" s="31" t="s">
        <v>82</v>
      </c>
      <c r="B237" s="386"/>
      <c r="C237" s="382">
        <v>544072</v>
      </c>
      <c r="D237" s="216" t="s">
        <v>751</v>
      </c>
      <c r="E237" s="385" t="s">
        <v>462</v>
      </c>
      <c r="F237" s="431">
        <f>SUMIF(lastik!C:C,C237,lastik!J:J)</f>
        <v>12</v>
      </c>
      <c r="G237" s="431">
        <f t="shared" si="27"/>
        <v>12</v>
      </c>
      <c r="H237" s="431">
        <v>4</v>
      </c>
      <c r="I237" s="431">
        <v>4</v>
      </c>
      <c r="J237" s="431">
        <f>SUMIF(beklenen!F:F,C237,beklenen!J:J)</f>
        <v>0</v>
      </c>
      <c r="K237" s="431">
        <f t="shared" si="28"/>
        <v>0</v>
      </c>
      <c r="L237" s="435"/>
      <c r="M237" s="429"/>
      <c r="N237" s="429"/>
      <c r="O237" s="439"/>
    </row>
    <row r="238" spans="1:22" x14ac:dyDescent="0.35">
      <c r="A238" s="31" t="s">
        <v>82</v>
      </c>
      <c r="B238" s="247" t="s">
        <v>430</v>
      </c>
      <c r="C238" s="373">
        <v>216940</v>
      </c>
      <c r="D238" s="195" t="s">
        <v>751</v>
      </c>
      <c r="E238" s="385" t="s">
        <v>1474</v>
      </c>
      <c r="F238" s="431">
        <f>SUMIF(lastik!C:C,C238,lastik!J:J)</f>
        <v>8</v>
      </c>
      <c r="G238" s="431">
        <f t="shared" si="27"/>
        <v>8</v>
      </c>
      <c r="H238" s="431">
        <v>0</v>
      </c>
      <c r="I238" s="436">
        <v>4</v>
      </c>
      <c r="J238" s="431">
        <f>SUMIF(beklenen!F:F,C238,beklenen!J:J)</f>
        <v>0</v>
      </c>
      <c r="K238" s="431">
        <f t="shared" si="28"/>
        <v>0</v>
      </c>
      <c r="L238" s="435"/>
      <c r="M238" s="429"/>
      <c r="N238" s="429"/>
      <c r="O238" s="429"/>
    </row>
    <row r="239" spans="1:22" x14ac:dyDescent="0.35">
      <c r="A239" s="31" t="s">
        <v>82</v>
      </c>
      <c r="B239" s="247"/>
      <c r="C239" s="340">
        <v>215351</v>
      </c>
      <c r="D239" s="97" t="s">
        <v>744</v>
      </c>
      <c r="E239" s="245" t="s">
        <v>745</v>
      </c>
      <c r="F239" s="431">
        <f>SUMIF(lastik!C:C,C239,lastik!J:J)</f>
        <v>4</v>
      </c>
      <c r="G239" s="431">
        <f t="shared" si="27"/>
        <v>4</v>
      </c>
      <c r="H239" s="431">
        <v>4</v>
      </c>
      <c r="I239" s="431">
        <v>4</v>
      </c>
      <c r="J239" s="431">
        <f>SUMIF(beklenen!F:F,C239,beklenen!J:J)</f>
        <v>0</v>
      </c>
      <c r="K239" s="431">
        <f t="shared" si="28"/>
        <v>0</v>
      </c>
      <c r="L239" s="435"/>
      <c r="M239" s="429"/>
      <c r="N239" s="429"/>
      <c r="O239" s="439"/>
    </row>
    <row r="240" spans="1:22" x14ac:dyDescent="0.35">
      <c r="A240" s="31" t="s">
        <v>82</v>
      </c>
      <c r="B240" s="247"/>
      <c r="C240" s="388">
        <v>216554</v>
      </c>
      <c r="D240" s="59" t="s">
        <v>744</v>
      </c>
      <c r="E240" s="245" t="s">
        <v>1976</v>
      </c>
      <c r="F240" s="431">
        <f>SUMIF(lastik!C:C,C240,lastik!J:J)</f>
        <v>6</v>
      </c>
      <c r="G240" s="431">
        <f>F240</f>
        <v>6</v>
      </c>
      <c r="H240" s="431">
        <v>4</v>
      </c>
      <c r="I240" s="431">
        <v>4</v>
      </c>
      <c r="J240" s="431">
        <f>SUMIF(beklenen!F:F,C240,beklenen!J:J)</f>
        <v>0</v>
      </c>
      <c r="K240" s="431">
        <f t="shared" si="28"/>
        <v>0</v>
      </c>
      <c r="L240" s="435"/>
      <c r="M240" s="429"/>
      <c r="N240" s="429"/>
      <c r="O240" s="439"/>
    </row>
    <row r="241" spans="1:15" x14ac:dyDescent="0.35">
      <c r="A241" s="31" t="s">
        <v>82</v>
      </c>
      <c r="B241" s="386"/>
      <c r="C241" s="381">
        <v>215261</v>
      </c>
      <c r="D241" s="384" t="s">
        <v>737</v>
      </c>
      <c r="E241" s="385" t="s">
        <v>738</v>
      </c>
      <c r="F241" s="431">
        <f>SUMIF(lastik!C:C,C241,lastik!J:J)</f>
        <v>0</v>
      </c>
      <c r="G241" s="431">
        <f t="shared" si="27"/>
        <v>0</v>
      </c>
      <c r="H241" s="431">
        <v>4</v>
      </c>
      <c r="I241" s="431">
        <v>4</v>
      </c>
      <c r="J241" s="431">
        <f>SUMIF(beklenen!F:F,C241,beklenen!J:J)</f>
        <v>0</v>
      </c>
      <c r="K241" s="431">
        <f t="shared" si="28"/>
        <v>4</v>
      </c>
      <c r="L241" s="435"/>
      <c r="M241" s="429"/>
      <c r="N241" s="429"/>
      <c r="O241" s="439"/>
    </row>
    <row r="242" spans="1:15" x14ac:dyDescent="0.35">
      <c r="A242" s="31" t="s">
        <v>82</v>
      </c>
      <c r="B242" s="386"/>
      <c r="C242" s="381">
        <v>216557</v>
      </c>
      <c r="D242" s="389" t="s">
        <v>737</v>
      </c>
      <c r="E242" s="385" t="s">
        <v>1388</v>
      </c>
      <c r="F242" s="431">
        <f>SUMIF(lastik!C:C,C242,lastik!J:J)</f>
        <v>10</v>
      </c>
      <c r="G242" s="431">
        <f>F242</f>
        <v>10</v>
      </c>
      <c r="H242" s="431">
        <v>3</v>
      </c>
      <c r="I242" s="431">
        <v>3</v>
      </c>
      <c r="J242" s="431">
        <f>SUMIF(beklenen!F:F,C242,beklenen!J:J)</f>
        <v>0</v>
      </c>
      <c r="K242" s="431">
        <f t="shared" si="28"/>
        <v>0</v>
      </c>
      <c r="L242" s="435"/>
      <c r="M242" s="429"/>
      <c r="N242" s="429"/>
      <c r="O242" s="439"/>
    </row>
    <row r="243" spans="1:15" x14ac:dyDescent="0.35">
      <c r="A243" s="31" t="s">
        <v>82</v>
      </c>
      <c r="B243" s="121"/>
      <c r="C243" s="118">
        <v>544073</v>
      </c>
      <c r="D243" s="482" t="s">
        <v>737</v>
      </c>
      <c r="E243" s="120" t="s">
        <v>767</v>
      </c>
      <c r="F243" s="431">
        <f>SUMIF(lastik!C:C,C243,lastik!J:J)</f>
        <v>12</v>
      </c>
      <c r="G243" s="431">
        <f t="shared" si="27"/>
        <v>12</v>
      </c>
      <c r="H243" s="431">
        <v>4</v>
      </c>
      <c r="I243" s="431">
        <v>4</v>
      </c>
      <c r="J243" s="431">
        <f>SUMIF(beklenen!F:F,C243,beklenen!J:J)</f>
        <v>0</v>
      </c>
      <c r="K243" s="431">
        <f t="shared" si="28"/>
        <v>0</v>
      </c>
      <c r="L243" s="435"/>
      <c r="M243" s="429"/>
      <c r="N243" s="429"/>
      <c r="O243" s="439"/>
    </row>
    <row r="244" spans="1:15" x14ac:dyDescent="0.35">
      <c r="A244" s="31" t="s">
        <v>2845</v>
      </c>
      <c r="B244" s="247" t="s">
        <v>430</v>
      </c>
      <c r="C244" s="118">
        <v>216965</v>
      </c>
      <c r="D244" s="195" t="s">
        <v>737</v>
      </c>
      <c r="E244" s="120" t="s">
        <v>2846</v>
      </c>
      <c r="F244" s="431">
        <f>SUMIF(lastik!C:C,C244,lastik!J:J)</f>
        <v>8</v>
      </c>
      <c r="G244" s="431">
        <f>F244</f>
        <v>8</v>
      </c>
      <c r="H244" s="431">
        <v>4</v>
      </c>
      <c r="I244" s="431">
        <v>4</v>
      </c>
      <c r="J244" s="431">
        <f>SUMIF(beklenen!F:F,C244,beklenen!J:J)</f>
        <v>0</v>
      </c>
      <c r="K244" s="431">
        <f t="shared" si="28"/>
        <v>0</v>
      </c>
      <c r="L244" s="435"/>
      <c r="M244" s="429"/>
      <c r="N244" s="429"/>
      <c r="O244" s="439"/>
    </row>
    <row r="245" spans="1:15" x14ac:dyDescent="0.35">
      <c r="A245" s="31" t="s">
        <v>82</v>
      </c>
      <c r="B245" s="247"/>
      <c r="C245" s="245">
        <v>216563</v>
      </c>
      <c r="D245" s="97" t="s">
        <v>83</v>
      </c>
      <c r="E245" s="245" t="s">
        <v>1255</v>
      </c>
      <c r="F245" s="431">
        <f>SUMIF(lastik!C:C,C245,lastik!J:J)</f>
        <v>6</v>
      </c>
      <c r="G245" s="431">
        <f t="shared" si="27"/>
        <v>6</v>
      </c>
      <c r="H245" s="431">
        <v>0</v>
      </c>
      <c r="I245" s="431">
        <v>4</v>
      </c>
      <c r="J245" s="431">
        <f>SUMIF(beklenen!F:F,C245,beklenen!J:J)</f>
        <v>0</v>
      </c>
      <c r="K245" s="431">
        <f t="shared" si="28"/>
        <v>0</v>
      </c>
      <c r="L245" s="435"/>
      <c r="M245" s="429"/>
      <c r="N245" s="429"/>
      <c r="O245" s="439"/>
    </row>
    <row r="246" spans="1:15" x14ac:dyDescent="0.35">
      <c r="A246" s="31" t="s">
        <v>82</v>
      </c>
      <c r="B246" s="247" t="s">
        <v>430</v>
      </c>
      <c r="C246" s="245">
        <v>545131</v>
      </c>
      <c r="D246" s="59" t="s">
        <v>83</v>
      </c>
      <c r="E246" s="245" t="s">
        <v>1499</v>
      </c>
      <c r="F246" s="431">
        <f>SUMIF(lastik!C:C,C246,lastik!J:J)</f>
        <v>0</v>
      </c>
      <c r="G246" s="431">
        <f>F246</f>
        <v>0</v>
      </c>
      <c r="H246" s="431">
        <v>4</v>
      </c>
      <c r="I246" s="431">
        <v>4</v>
      </c>
      <c r="J246" s="431">
        <f>SUMIF(beklenen!F:F,C246,beklenen!J:J)</f>
        <v>0</v>
      </c>
      <c r="K246" s="431">
        <f t="shared" si="28"/>
        <v>4</v>
      </c>
      <c r="L246" s="435"/>
      <c r="M246" s="429"/>
      <c r="N246" s="429"/>
      <c r="O246" s="439"/>
    </row>
    <row r="247" spans="1:15" x14ac:dyDescent="0.35">
      <c r="A247" s="31" t="s">
        <v>82</v>
      </c>
      <c r="B247" s="247"/>
      <c r="C247" s="66">
        <v>216301</v>
      </c>
      <c r="D247" s="102" t="s">
        <v>507</v>
      </c>
      <c r="E247" s="114" t="s">
        <v>85</v>
      </c>
      <c r="F247" s="431">
        <f>SUMIF(lastik!C:C,C247,lastik!J:J)</f>
        <v>0</v>
      </c>
      <c r="J247" s="431">
        <f>SUMIF(beklenen!F:F,C247,beklenen!J:J)</f>
        <v>0</v>
      </c>
      <c r="K247" s="431">
        <f t="shared" si="28"/>
        <v>0</v>
      </c>
      <c r="L247" s="435"/>
      <c r="M247" s="429"/>
      <c r="N247" s="429"/>
      <c r="O247" s="439"/>
    </row>
    <row r="248" spans="1:15" x14ac:dyDescent="0.35">
      <c r="A248" s="31" t="s">
        <v>82</v>
      </c>
      <c r="B248" s="247"/>
      <c r="C248" s="353">
        <v>216553</v>
      </c>
      <c r="D248" s="106" t="s">
        <v>507</v>
      </c>
      <c r="E248" s="114" t="s">
        <v>1297</v>
      </c>
      <c r="F248" s="431">
        <f>SUMIF(lastik!C:C,C248,lastik!J:J)</f>
        <v>-2</v>
      </c>
      <c r="G248" s="431">
        <f>F248+F247</f>
        <v>-2</v>
      </c>
      <c r="H248" s="431">
        <v>4</v>
      </c>
      <c r="I248" s="431">
        <v>8</v>
      </c>
      <c r="J248" s="431">
        <f>SUMIF(beklenen!F:F,C248,beklenen!J:J)</f>
        <v>6</v>
      </c>
      <c r="K248" s="431">
        <f t="shared" si="28"/>
        <v>0</v>
      </c>
      <c r="L248" s="435"/>
      <c r="M248" s="429"/>
      <c r="N248" s="429"/>
      <c r="O248" s="439"/>
    </row>
    <row r="249" spans="1:15" x14ac:dyDescent="0.35">
      <c r="A249" s="31" t="s">
        <v>82</v>
      </c>
      <c r="B249" s="247"/>
      <c r="C249" s="353">
        <v>544120</v>
      </c>
      <c r="D249" s="106" t="s">
        <v>507</v>
      </c>
      <c r="E249" s="114" t="s">
        <v>2836</v>
      </c>
      <c r="F249" s="431">
        <f>SUMIF(lastik!C:C,C249,lastik!J:J)</f>
        <v>6</v>
      </c>
      <c r="G249" s="431">
        <f>F249</f>
        <v>6</v>
      </c>
      <c r="L249" s="435"/>
      <c r="M249" s="429"/>
      <c r="N249" s="429"/>
      <c r="O249" s="439"/>
    </row>
    <row r="250" spans="1:15" x14ac:dyDescent="0.35">
      <c r="A250" s="31" t="s">
        <v>82</v>
      </c>
      <c r="B250" s="247"/>
      <c r="C250" s="66">
        <v>544379</v>
      </c>
      <c r="D250" s="104" t="s">
        <v>507</v>
      </c>
      <c r="E250" s="114" t="s">
        <v>768</v>
      </c>
      <c r="F250" s="431">
        <f>SUMIF(lastik!C:C,C250,lastik!J:J)</f>
        <v>2</v>
      </c>
      <c r="G250" s="431">
        <f>F250</f>
        <v>2</v>
      </c>
      <c r="J250" s="431">
        <f>SUMIF(beklenen!F:F,C250,beklenen!J:J)</f>
        <v>0</v>
      </c>
      <c r="K250" s="431">
        <f t="shared" ref="K250:K283" si="29">IF((G250+J250)&lt;=H250,H250-(G250+J250),0)-M250</f>
        <v>0</v>
      </c>
      <c r="L250" s="435"/>
      <c r="M250" s="429"/>
      <c r="N250" s="429"/>
      <c r="O250" s="439"/>
    </row>
    <row r="251" spans="1:15" x14ac:dyDescent="0.35">
      <c r="A251" s="31" t="s">
        <v>82</v>
      </c>
      <c r="B251" s="247" t="s">
        <v>430</v>
      </c>
      <c r="C251" s="66">
        <v>216913</v>
      </c>
      <c r="D251" s="106" t="s">
        <v>507</v>
      </c>
      <c r="E251" s="114" t="s">
        <v>1765</v>
      </c>
      <c r="F251" s="431">
        <f>SUMIF(lastik!C:C,C251,lastik!J:J)</f>
        <v>2</v>
      </c>
      <c r="G251" s="431">
        <f>F251</f>
        <v>2</v>
      </c>
      <c r="H251" s="431">
        <v>4</v>
      </c>
      <c r="I251" s="431">
        <v>4</v>
      </c>
      <c r="J251" s="431">
        <f>SUMIF(beklenen!F:F,C251,beklenen!J:J)</f>
        <v>6</v>
      </c>
      <c r="K251" s="431">
        <f t="shared" si="29"/>
        <v>0</v>
      </c>
      <c r="L251" s="435"/>
      <c r="M251" s="429"/>
      <c r="N251" s="429"/>
      <c r="O251" s="439"/>
    </row>
    <row r="252" spans="1:15" x14ac:dyDescent="0.35">
      <c r="A252" s="31" t="s">
        <v>82</v>
      </c>
      <c r="B252" s="247" t="s">
        <v>430</v>
      </c>
      <c r="C252" s="66">
        <v>545839</v>
      </c>
      <c r="D252" s="38" t="s">
        <v>507</v>
      </c>
      <c r="E252" s="114" t="s">
        <v>508</v>
      </c>
      <c r="F252" s="431">
        <f>SUMIF(lastik!C:C,C252,lastik!J:J)</f>
        <v>0</v>
      </c>
      <c r="G252" s="431">
        <f t="shared" si="27"/>
        <v>0</v>
      </c>
      <c r="H252" s="431">
        <v>0</v>
      </c>
      <c r="I252" s="431">
        <v>8</v>
      </c>
      <c r="J252" s="431">
        <f>SUMIF(beklenen!F:F,C252,beklenen!J:J)</f>
        <v>0</v>
      </c>
      <c r="K252" s="431">
        <f t="shared" si="29"/>
        <v>0</v>
      </c>
      <c r="L252" s="435"/>
      <c r="M252" s="429"/>
      <c r="N252" s="429"/>
      <c r="O252" s="429"/>
    </row>
    <row r="253" spans="1:15" x14ac:dyDescent="0.35">
      <c r="A253" s="31" t="s">
        <v>82</v>
      </c>
      <c r="B253" s="247"/>
      <c r="C253" s="245">
        <v>216179</v>
      </c>
      <c r="D253" s="47" t="s">
        <v>84</v>
      </c>
      <c r="E253" s="245" t="s">
        <v>367</v>
      </c>
      <c r="F253" s="431">
        <f>SUMIF(lastik!C:C,C253,lastik!J:J)</f>
        <v>10</v>
      </c>
      <c r="G253" s="431">
        <f t="shared" si="27"/>
        <v>10</v>
      </c>
      <c r="H253" s="431">
        <v>8</v>
      </c>
      <c r="I253" s="431">
        <v>16</v>
      </c>
      <c r="J253" s="431">
        <f>SUMIF(beklenen!F:F,C253,beklenen!J:J)</f>
        <v>0</v>
      </c>
      <c r="K253" s="431">
        <f t="shared" si="29"/>
        <v>0</v>
      </c>
      <c r="L253" s="435"/>
      <c r="M253" s="429"/>
      <c r="N253" s="429"/>
      <c r="O253" s="439"/>
    </row>
    <row r="254" spans="1:15" x14ac:dyDescent="0.35">
      <c r="A254" s="31" t="s">
        <v>82</v>
      </c>
      <c r="B254" s="247"/>
      <c r="C254" s="245">
        <v>216555</v>
      </c>
      <c r="D254" s="246" t="s">
        <v>84</v>
      </c>
      <c r="E254" s="245" t="s">
        <v>1192</v>
      </c>
      <c r="F254" s="431">
        <f>SUMIF(lastik!C:C,C254,lastik!J:J)</f>
        <v>0</v>
      </c>
      <c r="G254" s="431">
        <f t="shared" si="27"/>
        <v>0</v>
      </c>
      <c r="H254" s="431">
        <v>4</v>
      </c>
      <c r="I254" s="431">
        <v>4</v>
      </c>
      <c r="J254" s="431">
        <f>SUMIF(beklenen!F:F,C254,beklenen!J:J)</f>
        <v>12</v>
      </c>
      <c r="K254" s="431">
        <f t="shared" si="29"/>
        <v>0</v>
      </c>
      <c r="L254" s="435"/>
      <c r="M254" s="429"/>
      <c r="N254" s="429"/>
      <c r="O254" s="439"/>
    </row>
    <row r="255" spans="1:15" x14ac:dyDescent="0.35">
      <c r="A255" s="31" t="s">
        <v>82</v>
      </c>
      <c r="B255" s="247"/>
      <c r="C255" s="245">
        <v>516002</v>
      </c>
      <c r="D255" s="246" t="s">
        <v>84</v>
      </c>
      <c r="E255" s="245" t="s">
        <v>3707</v>
      </c>
      <c r="F255" s="431">
        <f>SUMIF(lastik!C:C,C255,lastik!J:J)</f>
        <v>4</v>
      </c>
      <c r="G255" s="431">
        <f t="shared" ref="G255" si="30">F255</f>
        <v>4</v>
      </c>
      <c r="H255" s="431">
        <v>4</v>
      </c>
      <c r="I255" s="431">
        <v>4</v>
      </c>
      <c r="J255" s="431">
        <f>SUMIF(beklenen!F:F,C255,beklenen!J:J)</f>
        <v>0</v>
      </c>
      <c r="K255" s="431">
        <f t="shared" ref="K255" si="31">IF((G255+J255)&lt;=H255,H255-(G255+J255),0)-M255</f>
        <v>0</v>
      </c>
      <c r="L255" s="435"/>
      <c r="M255" s="429"/>
      <c r="N255" s="429"/>
      <c r="O255" s="439"/>
    </row>
    <row r="256" spans="1:15" x14ac:dyDescent="0.35">
      <c r="A256" s="31" t="s">
        <v>82</v>
      </c>
      <c r="B256" s="247"/>
      <c r="C256" s="39">
        <v>544074</v>
      </c>
      <c r="D256" s="43" t="s">
        <v>84</v>
      </c>
      <c r="E256" s="245" t="s">
        <v>479</v>
      </c>
      <c r="F256" s="431">
        <f>SUMIF(lastik!C:C,C256,lastik!J:J)</f>
        <v>1</v>
      </c>
      <c r="G256" s="431">
        <f t="shared" si="27"/>
        <v>1</v>
      </c>
      <c r="H256" s="431">
        <v>4</v>
      </c>
      <c r="I256" s="431">
        <v>8</v>
      </c>
      <c r="J256" s="431">
        <f>SUMIF(beklenen!F:F,C256,beklenen!J:J)</f>
        <v>0</v>
      </c>
      <c r="K256" s="431">
        <f t="shared" si="29"/>
        <v>3</v>
      </c>
      <c r="L256" s="435"/>
      <c r="M256" s="429"/>
      <c r="N256" s="429"/>
      <c r="O256" s="439"/>
    </row>
    <row r="257" spans="1:15" x14ac:dyDescent="0.35">
      <c r="A257" s="31" t="s">
        <v>82</v>
      </c>
      <c r="B257" s="247"/>
      <c r="C257" s="39">
        <v>616012</v>
      </c>
      <c r="D257" s="246" t="s">
        <v>84</v>
      </c>
      <c r="E257" s="245" t="s">
        <v>2008</v>
      </c>
      <c r="F257" s="431">
        <f>SUMIF(lastik!C:C,C257,lastik!J:J)</f>
        <v>4</v>
      </c>
      <c r="G257" s="431">
        <f>F257</f>
        <v>4</v>
      </c>
      <c r="H257" s="431">
        <v>4</v>
      </c>
      <c r="I257" s="431">
        <v>8</v>
      </c>
      <c r="J257" s="431">
        <f>SUMIF(beklenen!F:F,C257,beklenen!J:J)</f>
        <v>0</v>
      </c>
      <c r="K257" s="431">
        <f t="shared" si="29"/>
        <v>0</v>
      </c>
      <c r="L257" s="435"/>
      <c r="M257" s="429"/>
      <c r="N257" s="429"/>
      <c r="O257" s="439"/>
    </row>
    <row r="258" spans="1:15" x14ac:dyDescent="0.35">
      <c r="A258" s="337" t="s">
        <v>82</v>
      </c>
      <c r="B258" s="491" t="s">
        <v>1266</v>
      </c>
      <c r="C258" s="215">
        <v>313515</v>
      </c>
      <c r="D258" s="83" t="s">
        <v>84</v>
      </c>
      <c r="E258" s="280" t="s">
        <v>3270</v>
      </c>
      <c r="F258" s="431">
        <f>SUMIF(lastik!C:C,C258,lastik!J:J)</f>
        <v>2</v>
      </c>
      <c r="G258" s="431">
        <f>F258</f>
        <v>2</v>
      </c>
      <c r="H258" s="431">
        <v>4</v>
      </c>
      <c r="I258" s="431">
        <v>8</v>
      </c>
      <c r="J258" s="431">
        <f>SUMIF(beklenen!F:F,C258,beklenen!J:J)</f>
        <v>0</v>
      </c>
      <c r="K258" s="431">
        <f t="shared" ref="K258" si="32">IF((G258+J258)&lt;=H258,H258-(G258+J258),0)-M258</f>
        <v>2</v>
      </c>
      <c r="L258" s="435"/>
      <c r="M258" s="429"/>
      <c r="N258" s="429"/>
      <c r="O258" s="439"/>
    </row>
    <row r="259" spans="1:15" x14ac:dyDescent="0.35">
      <c r="A259" s="31" t="s">
        <v>82</v>
      </c>
      <c r="B259" s="247" t="s">
        <v>430</v>
      </c>
      <c r="C259" s="39">
        <v>216950</v>
      </c>
      <c r="D259" s="246" t="s">
        <v>84</v>
      </c>
      <c r="E259" s="245" t="s">
        <v>534</v>
      </c>
      <c r="F259" s="431">
        <f>SUMIF(lastik!C:C,C259,lastik!J:J)</f>
        <v>33</v>
      </c>
      <c r="G259" s="431">
        <f t="shared" si="27"/>
        <v>33</v>
      </c>
      <c r="H259" s="431">
        <v>0</v>
      </c>
      <c r="I259" s="431">
        <v>12</v>
      </c>
      <c r="J259" s="431">
        <f>SUMIF(beklenen!F:F,C259,beklenen!J:J)</f>
        <v>65</v>
      </c>
      <c r="K259" s="431">
        <f t="shared" si="29"/>
        <v>0</v>
      </c>
      <c r="L259" s="435"/>
      <c r="M259" s="429"/>
      <c r="N259" s="429"/>
      <c r="O259" s="429"/>
    </row>
    <row r="260" spans="1:15" x14ac:dyDescent="0.35">
      <c r="A260" s="31" t="s">
        <v>82</v>
      </c>
      <c r="B260" s="247"/>
      <c r="C260" s="66">
        <v>216161</v>
      </c>
      <c r="D260" s="109" t="s">
        <v>86</v>
      </c>
      <c r="E260" s="37" t="s">
        <v>463</v>
      </c>
      <c r="F260" s="431">
        <f>SUMIF(lastik!C:C,C260,lastik!J:J)</f>
        <v>12</v>
      </c>
      <c r="G260" s="431">
        <f t="shared" si="27"/>
        <v>12</v>
      </c>
      <c r="H260" s="431">
        <v>4</v>
      </c>
      <c r="I260" s="431">
        <v>4</v>
      </c>
      <c r="J260" s="431">
        <f>SUMIF(beklenen!F:F,C260,beklenen!J:J)</f>
        <v>0</v>
      </c>
      <c r="K260" s="431">
        <f t="shared" si="29"/>
        <v>0</v>
      </c>
      <c r="L260" s="435"/>
      <c r="M260" s="429"/>
      <c r="N260" s="429"/>
      <c r="O260" s="439"/>
    </row>
    <row r="261" spans="1:15" x14ac:dyDescent="0.35">
      <c r="A261" s="31" t="s">
        <v>82</v>
      </c>
      <c r="B261" s="247"/>
      <c r="C261" s="69">
        <v>544076</v>
      </c>
      <c r="D261" s="110" t="s">
        <v>86</v>
      </c>
      <c r="E261" s="37" t="s">
        <v>483</v>
      </c>
      <c r="F261" s="431">
        <f>SUMIF(lastik!C:C,C261,lastik!J:J)</f>
        <v>8</v>
      </c>
      <c r="G261" s="431">
        <f t="shared" si="27"/>
        <v>8</v>
      </c>
      <c r="H261" s="431">
        <v>4</v>
      </c>
      <c r="I261" s="431">
        <v>8</v>
      </c>
      <c r="J261" s="431">
        <f>SUMIF(beklenen!F:F,C261,beklenen!J:J)</f>
        <v>0</v>
      </c>
      <c r="K261" s="431">
        <f t="shared" si="29"/>
        <v>0</v>
      </c>
      <c r="L261" s="435"/>
      <c r="M261" s="429"/>
      <c r="N261" s="429"/>
      <c r="O261" s="439"/>
    </row>
    <row r="262" spans="1:15" x14ac:dyDescent="0.35">
      <c r="A262" s="31" t="s">
        <v>82</v>
      </c>
      <c r="B262" s="247" t="s">
        <v>430</v>
      </c>
      <c r="C262" s="66">
        <v>216915</v>
      </c>
      <c r="D262" s="133" t="s">
        <v>86</v>
      </c>
      <c r="E262" s="37" t="s">
        <v>1494</v>
      </c>
      <c r="F262" s="431">
        <f>SUMIF(lastik!C:C,C262,lastik!J:J)</f>
        <v>29</v>
      </c>
      <c r="G262" s="431">
        <f t="shared" si="27"/>
        <v>29</v>
      </c>
      <c r="H262" s="431">
        <v>0</v>
      </c>
      <c r="I262" s="431">
        <v>8</v>
      </c>
      <c r="J262" s="431">
        <f>SUMIF(beklenen!F:F,C262,beklenen!J:J)</f>
        <v>0</v>
      </c>
      <c r="K262" s="431">
        <f t="shared" si="29"/>
        <v>0</v>
      </c>
      <c r="L262" s="435"/>
      <c r="M262" s="429"/>
      <c r="N262" s="429"/>
      <c r="O262" s="429"/>
    </row>
    <row r="263" spans="1:15" x14ac:dyDescent="0.35">
      <c r="A263" s="31" t="s">
        <v>82</v>
      </c>
      <c r="B263" s="247"/>
      <c r="C263" s="245">
        <v>216176</v>
      </c>
      <c r="D263" s="246" t="s">
        <v>87</v>
      </c>
      <c r="E263" s="245" t="s">
        <v>364</v>
      </c>
      <c r="F263" s="431">
        <f>SUMIF(lastik!C:C,C263,lastik!J:J)</f>
        <v>0</v>
      </c>
      <c r="G263" s="431">
        <f t="shared" si="27"/>
        <v>0</v>
      </c>
      <c r="H263" s="431">
        <v>8</v>
      </c>
      <c r="I263" s="431">
        <v>12</v>
      </c>
      <c r="J263" s="431">
        <f>SUMIF(beklenen!F:F,C263,beklenen!J:J)</f>
        <v>0</v>
      </c>
      <c r="K263" s="431">
        <f t="shared" si="29"/>
        <v>8</v>
      </c>
      <c r="L263" s="435"/>
      <c r="M263" s="429"/>
      <c r="N263" s="429"/>
      <c r="O263" s="439"/>
    </row>
    <row r="264" spans="1:15" x14ac:dyDescent="0.35">
      <c r="A264" s="31" t="s">
        <v>82</v>
      </c>
      <c r="B264" s="247"/>
      <c r="C264" s="245">
        <v>216558</v>
      </c>
      <c r="D264" s="43" t="s">
        <v>87</v>
      </c>
      <c r="E264" s="245" t="s">
        <v>1298</v>
      </c>
      <c r="F264" s="431">
        <f>SUMIF(lastik!C:C,C264,lastik!J:J)</f>
        <v>4</v>
      </c>
      <c r="G264" s="431">
        <f>F264</f>
        <v>4</v>
      </c>
      <c r="H264" s="431">
        <v>4</v>
      </c>
      <c r="I264" s="431">
        <v>8</v>
      </c>
      <c r="J264" s="431">
        <f>SUMIF(beklenen!F:F,C264,beklenen!J:J)</f>
        <v>4</v>
      </c>
      <c r="K264" s="431">
        <f t="shared" si="29"/>
        <v>0</v>
      </c>
      <c r="L264" s="435"/>
      <c r="M264" s="429"/>
      <c r="N264" s="429"/>
      <c r="O264" s="439"/>
    </row>
    <row r="265" spans="1:15" x14ac:dyDescent="0.35">
      <c r="A265" s="31" t="s">
        <v>82</v>
      </c>
      <c r="B265" s="247" t="s">
        <v>430</v>
      </c>
      <c r="C265" s="245">
        <v>216955</v>
      </c>
      <c r="D265" s="59" t="s">
        <v>87</v>
      </c>
      <c r="E265" s="245" t="s">
        <v>816</v>
      </c>
      <c r="F265" s="431">
        <f>SUMIF(lastik!C:C,C265,lastik!J:J)</f>
        <v>12</v>
      </c>
      <c r="G265" s="431">
        <f t="shared" si="27"/>
        <v>12</v>
      </c>
      <c r="H265" s="431">
        <v>0</v>
      </c>
      <c r="I265" s="431">
        <v>8</v>
      </c>
      <c r="J265" s="431">
        <f>SUMIF(beklenen!F:F,C265,beklenen!J:J)</f>
        <v>0</v>
      </c>
      <c r="K265" s="431">
        <f t="shared" si="29"/>
        <v>0</v>
      </c>
      <c r="L265" s="435"/>
      <c r="M265" s="429"/>
      <c r="N265" s="429"/>
      <c r="O265" s="429"/>
    </row>
    <row r="266" spans="1:15" x14ac:dyDescent="0.35">
      <c r="A266" s="31" t="s">
        <v>82</v>
      </c>
      <c r="B266" s="335"/>
      <c r="C266" s="89">
        <v>216560</v>
      </c>
      <c r="D266" s="142" t="s">
        <v>88</v>
      </c>
      <c r="E266" s="344" t="s">
        <v>1285</v>
      </c>
      <c r="F266" s="431">
        <f>SUMIF(lastik!C:C,C266,lastik!J:J)</f>
        <v>13</v>
      </c>
      <c r="G266" s="431">
        <f t="shared" si="27"/>
        <v>13</v>
      </c>
      <c r="H266" s="431">
        <v>8</v>
      </c>
      <c r="I266" s="431">
        <v>12</v>
      </c>
      <c r="J266" s="431">
        <f>SUMIF(beklenen!F:F,C266,beklenen!J:J)</f>
        <v>10</v>
      </c>
      <c r="K266" s="431">
        <f t="shared" si="29"/>
        <v>0</v>
      </c>
      <c r="L266" s="435"/>
      <c r="M266" s="429"/>
      <c r="N266" s="429"/>
      <c r="O266" s="439"/>
    </row>
    <row r="267" spans="1:15" x14ac:dyDescent="0.35">
      <c r="A267" s="31" t="s">
        <v>82</v>
      </c>
      <c r="B267" s="335"/>
      <c r="C267" s="86">
        <v>216173</v>
      </c>
      <c r="D267" s="142" t="s">
        <v>88</v>
      </c>
      <c r="E267" s="344" t="s">
        <v>548</v>
      </c>
      <c r="F267" s="431">
        <f>SUMIF(lastik!C:C,C267,lastik!J:J)</f>
        <v>0</v>
      </c>
      <c r="G267" s="431">
        <f t="shared" si="27"/>
        <v>0</v>
      </c>
      <c r="H267" s="431">
        <v>4</v>
      </c>
      <c r="I267" s="431">
        <v>8</v>
      </c>
      <c r="J267" s="431">
        <f>SUMIF(beklenen!F:F,C267,beklenen!J:J)</f>
        <v>8</v>
      </c>
      <c r="K267" s="431">
        <f t="shared" si="29"/>
        <v>0</v>
      </c>
      <c r="L267" s="435"/>
      <c r="M267" s="429"/>
      <c r="N267" s="429"/>
      <c r="O267" s="439"/>
    </row>
    <row r="268" spans="1:15" x14ac:dyDescent="0.35">
      <c r="A268" s="31" t="s">
        <v>82</v>
      </c>
      <c r="B268" s="335"/>
      <c r="C268" s="380">
        <v>544347</v>
      </c>
      <c r="D268" s="142" t="s">
        <v>88</v>
      </c>
      <c r="E268" s="344" t="s">
        <v>1456</v>
      </c>
      <c r="F268" s="431">
        <f>SUMIF(lastik!C:C,C268,lastik!J:J)</f>
        <v>1</v>
      </c>
      <c r="G268" s="431">
        <f>F268</f>
        <v>1</v>
      </c>
      <c r="H268" s="431">
        <v>4</v>
      </c>
      <c r="I268" s="431">
        <v>4</v>
      </c>
      <c r="J268" s="431">
        <f>SUMIF(beklenen!F:F,C268,beklenen!J:J)</f>
        <v>0</v>
      </c>
      <c r="K268" s="431">
        <f t="shared" si="29"/>
        <v>3</v>
      </c>
      <c r="L268" s="435"/>
      <c r="M268" s="429"/>
      <c r="N268" s="429"/>
      <c r="O268" s="439"/>
    </row>
    <row r="269" spans="1:15" x14ac:dyDescent="0.35">
      <c r="A269" s="31" t="s">
        <v>82</v>
      </c>
      <c r="B269" s="335"/>
      <c r="C269" s="86">
        <v>544228</v>
      </c>
      <c r="D269" s="142" t="s">
        <v>88</v>
      </c>
      <c r="E269" s="344" t="s">
        <v>1903</v>
      </c>
      <c r="F269" s="431">
        <f>SUMIF(lastik!C:C,C269,lastik!J:J)</f>
        <v>0</v>
      </c>
      <c r="G269" s="431">
        <f>F269</f>
        <v>0</v>
      </c>
      <c r="H269" s="431">
        <v>4</v>
      </c>
      <c r="I269" s="431">
        <v>4</v>
      </c>
      <c r="J269" s="431">
        <f>SUMIF(beklenen!F:F,C269,beklenen!J:J)</f>
        <v>0</v>
      </c>
      <c r="K269" s="431">
        <f t="shared" si="29"/>
        <v>4</v>
      </c>
      <c r="L269" s="435"/>
      <c r="M269" s="429"/>
      <c r="N269" s="429"/>
      <c r="O269" s="439"/>
    </row>
    <row r="270" spans="1:15" x14ac:dyDescent="0.35">
      <c r="A270" s="31" t="s">
        <v>82</v>
      </c>
      <c r="B270" s="335"/>
      <c r="C270" s="86">
        <v>544078</v>
      </c>
      <c r="D270" s="158" t="s">
        <v>88</v>
      </c>
      <c r="E270" s="344" t="s">
        <v>752</v>
      </c>
      <c r="F270" s="431">
        <f>SUMIF(lastik!C:C,C270,lastik!J:J)</f>
        <v>8</v>
      </c>
      <c r="G270" s="431">
        <f t="shared" si="27"/>
        <v>8</v>
      </c>
      <c r="H270" s="431">
        <v>4</v>
      </c>
      <c r="I270" s="431">
        <v>4</v>
      </c>
      <c r="J270" s="431">
        <f>SUMIF(beklenen!F:F,C270,beklenen!J:J)</f>
        <v>0</v>
      </c>
      <c r="K270" s="431">
        <f t="shared" si="29"/>
        <v>0</v>
      </c>
      <c r="L270" s="435"/>
      <c r="M270" s="429"/>
      <c r="N270" s="429"/>
      <c r="O270" s="439"/>
    </row>
    <row r="271" spans="1:15" x14ac:dyDescent="0.35">
      <c r="A271" s="31" t="s">
        <v>82</v>
      </c>
      <c r="B271" s="247" t="s">
        <v>430</v>
      </c>
      <c r="C271" s="89">
        <v>545826</v>
      </c>
      <c r="D271" s="142" t="s">
        <v>88</v>
      </c>
      <c r="E271" s="344" t="s">
        <v>1770</v>
      </c>
      <c r="F271" s="431">
        <f>SUMIF(lastik!C:C,C271,lastik!J:J)</f>
        <v>0</v>
      </c>
      <c r="G271" s="431">
        <f>F271</f>
        <v>0</v>
      </c>
      <c r="H271" s="431">
        <v>4</v>
      </c>
      <c r="I271" s="431">
        <v>4</v>
      </c>
      <c r="J271" s="431">
        <f>SUMIF(beklenen!F:F,C271,beklenen!J:J)</f>
        <v>0</v>
      </c>
      <c r="K271" s="431">
        <f t="shared" si="29"/>
        <v>4</v>
      </c>
      <c r="L271" s="435"/>
      <c r="M271" s="429"/>
      <c r="N271" s="429"/>
      <c r="O271" s="439"/>
    </row>
    <row r="272" spans="1:15" x14ac:dyDescent="0.35">
      <c r="A272" s="31" t="s">
        <v>82</v>
      </c>
      <c r="B272" s="247" t="s">
        <v>430</v>
      </c>
      <c r="C272" s="86">
        <v>545825</v>
      </c>
      <c r="D272" s="106" t="s">
        <v>88</v>
      </c>
      <c r="E272" s="344" t="s">
        <v>506</v>
      </c>
      <c r="F272" s="431">
        <f>SUMIF(lastik!C:C,C272,lastik!J:J)</f>
        <v>8</v>
      </c>
      <c r="G272" s="431">
        <f t="shared" si="27"/>
        <v>8</v>
      </c>
      <c r="H272" s="431">
        <v>4</v>
      </c>
      <c r="I272" s="431">
        <v>8</v>
      </c>
      <c r="J272" s="431">
        <f>SUMIF(beklenen!F:F,C272,beklenen!J:J)</f>
        <v>0</v>
      </c>
      <c r="K272" s="431">
        <f t="shared" si="29"/>
        <v>0</v>
      </c>
      <c r="L272" s="435"/>
      <c r="M272" s="429"/>
      <c r="N272" s="429"/>
      <c r="O272" s="429"/>
    </row>
    <row r="273" spans="1:17" x14ac:dyDescent="0.35">
      <c r="A273" s="31" t="s">
        <v>82</v>
      </c>
      <c r="B273" s="247" t="s">
        <v>430</v>
      </c>
      <c r="C273" s="32">
        <v>216985</v>
      </c>
      <c r="D273" s="38" t="s">
        <v>88</v>
      </c>
      <c r="E273" s="37" t="s">
        <v>501</v>
      </c>
      <c r="F273" s="431">
        <f>SUMIF(lastik!C:C,C273,lastik!J:J)</f>
        <v>2</v>
      </c>
      <c r="G273" s="431">
        <f t="shared" si="27"/>
        <v>2</v>
      </c>
      <c r="H273" s="431">
        <v>4</v>
      </c>
      <c r="I273" s="431">
        <v>20</v>
      </c>
      <c r="J273" s="431">
        <f>SUMIF(beklenen!F:F,C273,beklenen!J:J)</f>
        <v>66</v>
      </c>
      <c r="K273" s="431">
        <f t="shared" si="29"/>
        <v>0</v>
      </c>
      <c r="L273" s="435"/>
      <c r="M273" s="429"/>
      <c r="N273" s="429"/>
      <c r="O273" s="429"/>
    </row>
    <row r="274" spans="1:17" x14ac:dyDescent="0.35">
      <c r="A274" s="31" t="s">
        <v>82</v>
      </c>
      <c r="B274" s="247"/>
      <c r="C274" s="39">
        <v>544045</v>
      </c>
      <c r="D274" s="75" t="s">
        <v>89</v>
      </c>
      <c r="E274" s="245" t="s">
        <v>403</v>
      </c>
      <c r="F274" s="431">
        <f>SUMIF(lastik!C:C,C274,lastik!J:J)</f>
        <v>0</v>
      </c>
      <c r="G274" s="431">
        <f t="shared" ref="G274:G304" si="33">F274</f>
        <v>0</v>
      </c>
      <c r="H274" s="431">
        <v>4</v>
      </c>
      <c r="I274" s="431">
        <v>8</v>
      </c>
      <c r="J274" s="431">
        <f>SUMIF(beklenen!F:F,C274,beklenen!J:J)</f>
        <v>0</v>
      </c>
      <c r="K274" s="431">
        <f t="shared" si="29"/>
        <v>4</v>
      </c>
      <c r="L274" s="435"/>
      <c r="M274" s="429"/>
      <c r="N274" s="429"/>
      <c r="O274" s="439"/>
    </row>
    <row r="275" spans="1:17" x14ac:dyDescent="0.35">
      <c r="A275" s="31" t="s">
        <v>82</v>
      </c>
      <c r="B275" s="247"/>
      <c r="C275" s="39">
        <v>545211</v>
      </c>
      <c r="D275" s="62" t="s">
        <v>89</v>
      </c>
      <c r="E275" s="245" t="s">
        <v>2399</v>
      </c>
      <c r="F275" s="431">
        <f>SUMIF(lastik!C:C,C275,lastik!J:J)</f>
        <v>8</v>
      </c>
      <c r="G275" s="431">
        <f>F275</f>
        <v>8</v>
      </c>
      <c r="H275" s="431">
        <v>4</v>
      </c>
      <c r="I275" s="431">
        <v>8</v>
      </c>
      <c r="J275" s="431">
        <f>SUMIF(beklenen!F:F,C275,beklenen!J:J)</f>
        <v>0</v>
      </c>
      <c r="K275" s="431">
        <f t="shared" si="29"/>
        <v>0</v>
      </c>
      <c r="L275" s="435"/>
      <c r="M275" s="429"/>
      <c r="N275" s="429"/>
      <c r="O275" s="439"/>
    </row>
    <row r="276" spans="1:17" x14ac:dyDescent="0.35">
      <c r="A276" s="31" t="s">
        <v>82</v>
      </c>
      <c r="B276" s="247"/>
      <c r="C276" s="37">
        <v>216178</v>
      </c>
      <c r="D276" s="102" t="s">
        <v>90</v>
      </c>
      <c r="E276" s="37" t="s">
        <v>91</v>
      </c>
      <c r="F276" s="431">
        <f>SUMIF(lastik!C:C,C276,lastik!J:J)</f>
        <v>12</v>
      </c>
      <c r="G276" s="431">
        <f t="shared" si="33"/>
        <v>12</v>
      </c>
      <c r="H276" s="431">
        <v>4</v>
      </c>
      <c r="I276" s="431">
        <v>8</v>
      </c>
      <c r="J276" s="431">
        <f>SUMIF(beklenen!F:F,C276,beklenen!J:J)</f>
        <v>0</v>
      </c>
      <c r="K276" s="431">
        <f t="shared" si="29"/>
        <v>0</v>
      </c>
      <c r="L276" s="435"/>
      <c r="M276" s="429"/>
      <c r="N276" s="429"/>
      <c r="O276" s="439"/>
    </row>
    <row r="277" spans="1:17" x14ac:dyDescent="0.35">
      <c r="A277" s="31" t="s">
        <v>82</v>
      </c>
      <c r="B277" s="247"/>
      <c r="C277" s="37">
        <v>216564</v>
      </c>
      <c r="D277" s="104" t="s">
        <v>90</v>
      </c>
      <c r="E277" s="37" t="s">
        <v>1655</v>
      </c>
      <c r="F277" s="431">
        <f>SUMIF(lastik!C:C,C277,lastik!J:J)</f>
        <v>0</v>
      </c>
      <c r="G277" s="431">
        <f>F277</f>
        <v>0</v>
      </c>
      <c r="H277" s="431">
        <v>4</v>
      </c>
      <c r="I277" s="431">
        <v>8</v>
      </c>
      <c r="J277" s="431">
        <f>SUMIF(beklenen!F:F,C277,beklenen!J:J)</f>
        <v>4</v>
      </c>
      <c r="K277" s="431">
        <f t="shared" si="29"/>
        <v>0</v>
      </c>
      <c r="L277" s="435"/>
      <c r="M277" s="429"/>
      <c r="N277" s="429"/>
      <c r="O277" s="439"/>
    </row>
    <row r="278" spans="1:17" x14ac:dyDescent="0.35">
      <c r="A278" s="31" t="s">
        <v>82</v>
      </c>
      <c r="B278" s="247" t="s">
        <v>430</v>
      </c>
      <c r="C278" s="37">
        <v>216920</v>
      </c>
      <c r="D278" s="106" t="s">
        <v>90</v>
      </c>
      <c r="E278" s="37" t="s">
        <v>541</v>
      </c>
      <c r="F278" s="431">
        <f>SUMIF(lastik!C:C,C278,lastik!J:J)</f>
        <v>9</v>
      </c>
      <c r="G278" s="431">
        <f t="shared" si="33"/>
        <v>9</v>
      </c>
      <c r="H278" s="431">
        <v>0</v>
      </c>
      <c r="I278" s="431">
        <v>8</v>
      </c>
      <c r="J278" s="431">
        <f>SUMIF(beklenen!F:F,C278,beklenen!J:J)</f>
        <v>1</v>
      </c>
      <c r="K278" s="431">
        <f t="shared" si="29"/>
        <v>0</v>
      </c>
      <c r="L278" s="435"/>
      <c r="M278" s="429"/>
      <c r="N278" s="429"/>
      <c r="O278" s="429"/>
    </row>
    <row r="279" spans="1:17" x14ac:dyDescent="0.35">
      <c r="A279" s="31" t="s">
        <v>82</v>
      </c>
      <c r="B279" s="247" t="s">
        <v>430</v>
      </c>
      <c r="C279" s="37">
        <v>545209</v>
      </c>
      <c r="D279" s="106" t="s">
        <v>90</v>
      </c>
      <c r="E279" s="37" t="s">
        <v>1499</v>
      </c>
      <c r="F279" s="431">
        <f>SUMIF(lastik!C:C,C279,lastik!J:J)</f>
        <v>10</v>
      </c>
      <c r="G279" s="431">
        <f>F279</f>
        <v>10</v>
      </c>
      <c r="H279" s="431">
        <v>0</v>
      </c>
      <c r="I279" s="431">
        <v>8</v>
      </c>
      <c r="J279" s="431">
        <f>SUMIF(beklenen!F:F,C279,beklenen!J:J)</f>
        <v>0</v>
      </c>
      <c r="K279" s="431">
        <f t="shared" si="29"/>
        <v>0</v>
      </c>
      <c r="L279" s="435"/>
      <c r="M279" s="429"/>
      <c r="N279" s="429"/>
      <c r="O279" s="429"/>
    </row>
    <row r="280" spans="1:17" x14ac:dyDescent="0.35">
      <c r="A280" s="31" t="s">
        <v>82</v>
      </c>
      <c r="B280" s="247"/>
      <c r="C280" s="245">
        <v>216791</v>
      </c>
      <c r="D280" s="47" t="s">
        <v>96</v>
      </c>
      <c r="E280" s="245" t="s">
        <v>97</v>
      </c>
      <c r="F280" s="431">
        <f>SUMIF(lastik!C:C,C280,lastik!J:J)</f>
        <v>19</v>
      </c>
      <c r="G280" s="431">
        <f t="shared" si="33"/>
        <v>19</v>
      </c>
      <c r="H280" s="431">
        <v>4</v>
      </c>
      <c r="I280" s="431">
        <v>4</v>
      </c>
      <c r="J280" s="431">
        <f>SUMIF(beklenen!F:F,C280,beklenen!J:J)</f>
        <v>0</v>
      </c>
      <c r="K280" s="431">
        <f t="shared" si="29"/>
        <v>0</v>
      </c>
      <c r="L280" s="435"/>
      <c r="M280" s="429"/>
      <c r="N280" s="429"/>
      <c r="O280" s="439"/>
    </row>
    <row r="281" spans="1:17" x14ac:dyDescent="0.35">
      <c r="A281" s="31" t="s">
        <v>82</v>
      </c>
      <c r="B281" s="247"/>
      <c r="C281" s="245">
        <v>517000</v>
      </c>
      <c r="D281" s="246" t="s">
        <v>96</v>
      </c>
      <c r="E281" s="245" t="s">
        <v>3710</v>
      </c>
      <c r="F281" s="431">
        <f>SUMIF(lastik!C:C,C281,lastik!J:J)</f>
        <v>4</v>
      </c>
      <c r="G281" s="431">
        <f t="shared" ref="G281" si="34">F281</f>
        <v>4</v>
      </c>
      <c r="H281" s="431">
        <v>4</v>
      </c>
      <c r="I281" s="431">
        <v>8</v>
      </c>
      <c r="J281" s="431">
        <f>SUMIF(beklenen!F:F,C281,beklenen!J:J)</f>
        <v>0</v>
      </c>
      <c r="K281" s="431">
        <f t="shared" ref="K281" si="35">IF((G281+J281)&lt;=H281,H281-(G281+J281),0)-M281</f>
        <v>0</v>
      </c>
      <c r="L281" s="435"/>
      <c r="M281" s="429"/>
      <c r="N281" s="429"/>
      <c r="O281" s="439"/>
    </row>
    <row r="282" spans="1:17" x14ac:dyDescent="0.35">
      <c r="A282" s="31" t="s">
        <v>82</v>
      </c>
      <c r="B282" s="247"/>
      <c r="C282" s="44">
        <v>544083</v>
      </c>
      <c r="D282" s="75" t="s">
        <v>96</v>
      </c>
      <c r="E282" s="245" t="s">
        <v>462</v>
      </c>
      <c r="F282" s="431">
        <f>SUMIF(lastik!C:C,C282,lastik!J:J)</f>
        <v>0</v>
      </c>
      <c r="G282" s="431">
        <f t="shared" si="33"/>
        <v>0</v>
      </c>
      <c r="H282" s="431">
        <v>4</v>
      </c>
      <c r="I282" s="431">
        <v>8</v>
      </c>
      <c r="J282" s="431">
        <f>SUMIF(beklenen!F:F,C282,beklenen!J:J)</f>
        <v>0</v>
      </c>
      <c r="K282" s="431">
        <f t="shared" si="29"/>
        <v>4</v>
      </c>
      <c r="L282" s="435"/>
      <c r="M282" s="429"/>
      <c r="N282" s="429"/>
      <c r="O282" s="439"/>
    </row>
    <row r="283" spans="1:17" x14ac:dyDescent="0.35">
      <c r="A283" s="31" t="s">
        <v>82</v>
      </c>
      <c r="B283" s="247" t="s">
        <v>430</v>
      </c>
      <c r="C283" s="39">
        <v>216930</v>
      </c>
      <c r="D283" s="246" t="s">
        <v>96</v>
      </c>
      <c r="E283" s="245" t="s">
        <v>516</v>
      </c>
      <c r="F283" s="431">
        <f>SUMIF(lastik!C:C,C283,lastik!J:J)</f>
        <v>40</v>
      </c>
      <c r="G283" s="431">
        <f t="shared" si="33"/>
        <v>40</v>
      </c>
      <c r="H283" s="431">
        <v>0</v>
      </c>
      <c r="I283" s="431">
        <v>16</v>
      </c>
      <c r="J283" s="431">
        <f>SUMIF(beklenen!F:F,C283,beklenen!J:J)</f>
        <v>0</v>
      </c>
      <c r="K283" s="431">
        <f t="shared" si="29"/>
        <v>0</v>
      </c>
      <c r="L283" s="435"/>
      <c r="M283" s="429"/>
      <c r="N283" s="429"/>
      <c r="O283" s="429"/>
    </row>
    <row r="284" spans="1:17" x14ac:dyDescent="0.35">
      <c r="A284" s="31" t="s">
        <v>82</v>
      </c>
      <c r="B284" s="247" t="s">
        <v>430</v>
      </c>
      <c r="C284" s="39">
        <v>545836</v>
      </c>
      <c r="D284" s="246" t="s">
        <v>96</v>
      </c>
      <c r="E284" s="245" t="s">
        <v>2400</v>
      </c>
      <c r="F284" s="431">
        <f>SUMIF(lastik!C:C,C284,lastik!J:J)</f>
        <v>4</v>
      </c>
      <c r="G284" s="431">
        <f>F284</f>
        <v>4</v>
      </c>
      <c r="H284" s="431">
        <v>0</v>
      </c>
      <c r="I284" s="431">
        <v>8</v>
      </c>
      <c r="J284" s="431">
        <f>SUMIF(beklenen!F:F,C284,beklenen!J:J)</f>
        <v>0</v>
      </c>
      <c r="K284" s="431">
        <f t="shared" ref="K284:K318" si="36">IF((G284+J284)&lt;=H284,H284-(G284+J284),0)-M284</f>
        <v>0</v>
      </c>
      <c r="L284" s="435"/>
      <c r="M284" s="429"/>
      <c r="N284" s="429"/>
      <c r="O284" s="429"/>
    </row>
    <row r="285" spans="1:17" x14ac:dyDescent="0.35">
      <c r="A285" s="31" t="s">
        <v>82</v>
      </c>
      <c r="B285" s="247"/>
      <c r="C285" s="37">
        <v>544141</v>
      </c>
      <c r="D285" s="99" t="s">
        <v>174</v>
      </c>
      <c r="E285" s="37" t="s">
        <v>755</v>
      </c>
      <c r="F285" s="431">
        <f>SUMIF(lastik!C:C,C285,lastik!J:J)</f>
        <v>8</v>
      </c>
      <c r="G285" s="431">
        <f t="shared" si="33"/>
        <v>8</v>
      </c>
      <c r="H285" s="431">
        <v>4</v>
      </c>
      <c r="I285" s="431">
        <v>4</v>
      </c>
      <c r="J285" s="431">
        <f>SUMIF(beklenen!F:F,C285,beklenen!J:J)</f>
        <v>0</v>
      </c>
      <c r="K285" s="431">
        <f t="shared" si="36"/>
        <v>0</v>
      </c>
      <c r="L285" s="435"/>
      <c r="M285" s="429"/>
      <c r="N285" s="429"/>
      <c r="O285" s="439"/>
    </row>
    <row r="286" spans="1:17" x14ac:dyDescent="0.35">
      <c r="A286" s="31" t="s">
        <v>82</v>
      </c>
      <c r="B286" s="247"/>
      <c r="C286" s="245">
        <v>544084</v>
      </c>
      <c r="D286" s="47" t="s">
        <v>93</v>
      </c>
      <c r="E286" s="245" t="s">
        <v>750</v>
      </c>
      <c r="F286" s="431">
        <f>SUMIF(lastik!C:C,C286,lastik!J:J)</f>
        <v>4</v>
      </c>
      <c r="G286" s="431">
        <f t="shared" si="33"/>
        <v>4</v>
      </c>
      <c r="H286" s="431">
        <v>4</v>
      </c>
      <c r="I286" s="431">
        <v>8</v>
      </c>
      <c r="J286" s="431">
        <f>SUMIF(beklenen!F:F,C286,beklenen!J:J)</f>
        <v>0</v>
      </c>
      <c r="K286" s="431">
        <f t="shared" si="36"/>
        <v>0</v>
      </c>
      <c r="L286" s="435"/>
      <c r="M286" s="429"/>
      <c r="N286" s="429"/>
      <c r="O286" s="439"/>
    </row>
    <row r="287" spans="1:17" x14ac:dyDescent="0.35">
      <c r="A287" s="337" t="s">
        <v>82</v>
      </c>
      <c r="B287" s="491"/>
      <c r="C287" s="280">
        <v>544007</v>
      </c>
      <c r="D287" s="83" t="s">
        <v>93</v>
      </c>
      <c r="E287" s="280" t="s">
        <v>3720</v>
      </c>
      <c r="F287" s="431">
        <f>SUMIF(lastik!C:C,C287,lastik!J:J)</f>
        <v>8</v>
      </c>
      <c r="G287" s="431">
        <f t="shared" ref="G287" si="37">F287</f>
        <v>8</v>
      </c>
      <c r="H287" s="431">
        <v>4</v>
      </c>
      <c r="I287" s="431">
        <v>8</v>
      </c>
      <c r="J287" s="431">
        <f>SUMIF(beklenen!F:F,C287,beklenen!J:J)</f>
        <v>0</v>
      </c>
      <c r="K287" s="431">
        <f t="shared" ref="K287" si="38">IF((G287+J287)&lt;=H287,H287-(G287+J287),0)-M287</f>
        <v>0</v>
      </c>
      <c r="L287" s="435"/>
      <c r="M287" s="429"/>
      <c r="N287" s="429"/>
      <c r="O287" s="439"/>
    </row>
    <row r="288" spans="1:17" x14ac:dyDescent="0.35">
      <c r="A288" s="31" t="s">
        <v>82</v>
      </c>
      <c r="B288" s="247"/>
      <c r="C288" s="245">
        <v>616013</v>
      </c>
      <c r="D288" s="43" t="s">
        <v>93</v>
      </c>
      <c r="E288" s="245" t="s">
        <v>2240</v>
      </c>
      <c r="F288" s="431">
        <f>SUMIF(lastik!C:C,C288,lastik!J:J)</f>
        <v>12</v>
      </c>
      <c r="G288" s="431">
        <f>F288</f>
        <v>12</v>
      </c>
      <c r="H288" s="431">
        <v>4</v>
      </c>
      <c r="I288" s="431">
        <v>8</v>
      </c>
      <c r="J288" s="431">
        <f>SUMIF(beklenen!F:F,C288,beklenen!J:J)</f>
        <v>0</v>
      </c>
      <c r="K288" s="431">
        <f t="shared" si="36"/>
        <v>0</v>
      </c>
      <c r="L288" s="435"/>
      <c r="M288" s="429"/>
      <c r="N288" s="429"/>
      <c r="O288" s="439"/>
      <c r="Q288" s="429" t="s">
        <v>366</v>
      </c>
    </row>
    <row r="289" spans="1:15" x14ac:dyDescent="0.35">
      <c r="A289" s="31" t="s">
        <v>82</v>
      </c>
      <c r="B289" s="247"/>
      <c r="C289" s="245">
        <v>216983</v>
      </c>
      <c r="D289" s="246" t="s">
        <v>93</v>
      </c>
      <c r="E289" s="245" t="s">
        <v>2648</v>
      </c>
      <c r="F289" s="431">
        <f>SUMIF(lastik!C:C,C289,lastik!J:J)</f>
        <v>4</v>
      </c>
      <c r="G289" s="431">
        <f>F289</f>
        <v>4</v>
      </c>
      <c r="H289" s="431">
        <v>4</v>
      </c>
      <c r="I289" s="431">
        <v>8</v>
      </c>
      <c r="J289" s="431">
        <f>SUMIF(beklenen!F:F,C289,beklenen!J:J)</f>
        <v>4</v>
      </c>
      <c r="K289" s="431">
        <f t="shared" si="36"/>
        <v>0</v>
      </c>
      <c r="L289" s="435"/>
      <c r="M289" s="429"/>
      <c r="N289" s="429"/>
      <c r="O289" s="439"/>
    </row>
    <row r="290" spans="1:15" x14ac:dyDescent="0.35">
      <c r="A290" s="31" t="s">
        <v>82</v>
      </c>
      <c r="B290" s="247" t="s">
        <v>430</v>
      </c>
      <c r="C290" s="245">
        <v>545833</v>
      </c>
      <c r="D290" s="59" t="s">
        <v>93</v>
      </c>
      <c r="E290" s="245" t="s">
        <v>427</v>
      </c>
      <c r="F290" s="431">
        <f>SUMIF(lastik!C:C,C290,lastik!J:J)</f>
        <v>12</v>
      </c>
      <c r="G290" s="431">
        <f t="shared" si="33"/>
        <v>12</v>
      </c>
      <c r="H290" s="431">
        <v>0</v>
      </c>
      <c r="I290" s="431">
        <v>4</v>
      </c>
      <c r="J290" s="431">
        <f>SUMIF(beklenen!F:F,C290,beklenen!J:J)</f>
        <v>0</v>
      </c>
      <c r="K290" s="431">
        <f t="shared" si="36"/>
        <v>0</v>
      </c>
      <c r="L290" s="435"/>
      <c r="M290" s="429"/>
      <c r="N290" s="429"/>
      <c r="O290" s="429"/>
    </row>
    <row r="291" spans="1:15" x14ac:dyDescent="0.35">
      <c r="A291" s="31" t="s">
        <v>82</v>
      </c>
      <c r="B291" s="247"/>
      <c r="C291" s="66">
        <v>216750</v>
      </c>
      <c r="D291" s="106" t="s">
        <v>464</v>
      </c>
      <c r="E291" s="37" t="s">
        <v>2285</v>
      </c>
      <c r="F291" s="431">
        <f>SUMIF(lastik!C:C,C291,lastik!J:J)</f>
        <v>4</v>
      </c>
      <c r="G291" s="431">
        <f>F291</f>
        <v>4</v>
      </c>
      <c r="H291" s="431">
        <v>0</v>
      </c>
      <c r="I291" s="431">
        <v>4</v>
      </c>
      <c r="J291" s="431">
        <f>SUMIF(beklenen!F:F,C291,beklenen!J:J)</f>
        <v>0</v>
      </c>
      <c r="K291" s="431">
        <f t="shared" si="36"/>
        <v>0</v>
      </c>
      <c r="L291" s="435"/>
      <c r="M291" s="429"/>
      <c r="N291" s="429"/>
      <c r="O291" s="429"/>
    </row>
    <row r="292" spans="1:15" x14ac:dyDescent="0.35">
      <c r="A292" s="31" t="s">
        <v>82</v>
      </c>
      <c r="B292" s="247"/>
      <c r="C292" s="66">
        <v>544085</v>
      </c>
      <c r="D292" s="136" t="s">
        <v>464</v>
      </c>
      <c r="E292" s="37" t="s">
        <v>465</v>
      </c>
      <c r="F292" s="431">
        <f>SUMIF(lastik!C:C,C292,lastik!J:J)</f>
        <v>2</v>
      </c>
      <c r="G292" s="431">
        <f>F292</f>
        <v>2</v>
      </c>
      <c r="H292" s="431">
        <v>4</v>
      </c>
      <c r="I292" s="431">
        <v>4</v>
      </c>
      <c r="J292" s="431">
        <f>SUMIF(beklenen!F:F,C292,beklenen!J:J)</f>
        <v>0</v>
      </c>
      <c r="K292" s="431">
        <f t="shared" si="36"/>
        <v>2</v>
      </c>
      <c r="L292" s="435"/>
      <c r="M292" s="429"/>
      <c r="N292" s="429"/>
      <c r="O292" s="439"/>
    </row>
    <row r="293" spans="1:15" x14ac:dyDescent="0.35">
      <c r="A293" s="31" t="s">
        <v>82</v>
      </c>
      <c r="B293" s="247" t="s">
        <v>430</v>
      </c>
      <c r="C293" s="66">
        <v>216970</v>
      </c>
      <c r="D293" s="106" t="s">
        <v>464</v>
      </c>
      <c r="E293" s="37" t="s">
        <v>1500</v>
      </c>
      <c r="F293" s="431">
        <f>SUMIF(lastik!C:C,C293,lastik!J:J)</f>
        <v>4</v>
      </c>
      <c r="G293" s="431">
        <f>F293</f>
        <v>4</v>
      </c>
      <c r="H293" s="431">
        <v>4</v>
      </c>
      <c r="I293" s="431">
        <v>4</v>
      </c>
      <c r="J293" s="431">
        <f>SUMIF(beklenen!F:F,C293,beklenen!J:J)</f>
        <v>0</v>
      </c>
      <c r="K293" s="431">
        <f t="shared" si="36"/>
        <v>0</v>
      </c>
      <c r="L293" s="435"/>
      <c r="M293" s="429"/>
      <c r="N293" s="429"/>
      <c r="O293" s="439"/>
    </row>
    <row r="294" spans="1:15" x14ac:dyDescent="0.35">
      <c r="A294" s="31" t="s">
        <v>82</v>
      </c>
      <c r="B294" s="247" t="s">
        <v>430</v>
      </c>
      <c r="C294" s="66">
        <v>545831</v>
      </c>
      <c r="D294" s="38" t="s">
        <v>464</v>
      </c>
      <c r="E294" s="37" t="s">
        <v>1492</v>
      </c>
      <c r="F294" s="431">
        <f>SUMIF(lastik!C:C,C294,lastik!J:J)</f>
        <v>6</v>
      </c>
      <c r="G294" s="431">
        <f>F294</f>
        <v>6</v>
      </c>
      <c r="H294" s="431">
        <v>4</v>
      </c>
      <c r="I294" s="431">
        <v>4</v>
      </c>
      <c r="J294" s="431">
        <f>SUMIF(beklenen!F:F,C294,beklenen!J:J)</f>
        <v>0</v>
      </c>
      <c r="K294" s="431">
        <f t="shared" si="36"/>
        <v>0</v>
      </c>
      <c r="L294" s="435"/>
      <c r="M294" s="429"/>
      <c r="N294" s="429"/>
      <c r="O294" s="439"/>
    </row>
    <row r="295" spans="1:15" x14ac:dyDescent="0.35">
      <c r="A295" s="31" t="s">
        <v>82</v>
      </c>
      <c r="B295" s="335"/>
      <c r="C295" s="359">
        <v>544118</v>
      </c>
      <c r="D295" s="243" t="s">
        <v>94</v>
      </c>
      <c r="E295" s="391" t="s">
        <v>753</v>
      </c>
      <c r="F295" s="431">
        <f>SUMIF(lastik!C:C,C295,lastik!J:J)</f>
        <v>4</v>
      </c>
      <c r="G295" s="431">
        <f t="shared" si="33"/>
        <v>4</v>
      </c>
      <c r="H295" s="431">
        <v>4</v>
      </c>
      <c r="I295" s="431">
        <v>4</v>
      </c>
      <c r="J295" s="431">
        <f>SUMIF(beklenen!F:F,C295,beklenen!J:J)</f>
        <v>0</v>
      </c>
      <c r="K295" s="431">
        <f t="shared" si="36"/>
        <v>0</v>
      </c>
      <c r="L295" s="435"/>
      <c r="M295" s="429"/>
      <c r="N295" s="429"/>
      <c r="O295" s="439"/>
    </row>
    <row r="296" spans="1:15" x14ac:dyDescent="0.35">
      <c r="A296" s="31" t="s">
        <v>82</v>
      </c>
      <c r="B296" s="247"/>
      <c r="C296" s="245">
        <v>216720</v>
      </c>
      <c r="D296" s="143" t="s">
        <v>94</v>
      </c>
      <c r="E296" s="245" t="s">
        <v>385</v>
      </c>
      <c r="F296" s="431">
        <f>SUMIF(lastik!C:C,C296,lastik!J:J)</f>
        <v>6</v>
      </c>
      <c r="G296" s="431">
        <f t="shared" si="33"/>
        <v>6</v>
      </c>
      <c r="H296" s="431">
        <v>4</v>
      </c>
      <c r="I296" s="431">
        <v>4</v>
      </c>
      <c r="J296" s="431">
        <f>SUMIF(beklenen!F:F,C296,beklenen!J:J)</f>
        <v>2</v>
      </c>
      <c r="K296" s="431">
        <f t="shared" si="36"/>
        <v>0</v>
      </c>
      <c r="L296" s="435"/>
      <c r="M296" s="429"/>
      <c r="N296" s="429"/>
      <c r="O296" s="439"/>
    </row>
    <row r="297" spans="1:15" x14ac:dyDescent="0.35">
      <c r="A297" s="31" t="s">
        <v>82</v>
      </c>
      <c r="B297" s="247" t="s">
        <v>430</v>
      </c>
      <c r="C297" s="39">
        <v>216990</v>
      </c>
      <c r="D297" s="62" t="s">
        <v>94</v>
      </c>
      <c r="E297" s="245" t="s">
        <v>95</v>
      </c>
      <c r="F297" s="431">
        <f>SUMIF(lastik!C:C,C297,lastik!J:J)</f>
        <v>7</v>
      </c>
      <c r="G297" s="431">
        <f t="shared" si="33"/>
        <v>7</v>
      </c>
      <c r="H297" s="431">
        <v>0</v>
      </c>
      <c r="I297" s="431">
        <v>8</v>
      </c>
      <c r="J297" s="431">
        <f>SUMIF(beklenen!F:F,C297,beklenen!J:J)</f>
        <v>9</v>
      </c>
      <c r="K297" s="431">
        <f t="shared" si="36"/>
        <v>0</v>
      </c>
      <c r="L297" s="435"/>
      <c r="M297" s="429"/>
      <c r="N297" s="429"/>
      <c r="O297" s="429"/>
    </row>
    <row r="298" spans="1:15" x14ac:dyDescent="0.35">
      <c r="A298" s="31" t="s">
        <v>82</v>
      </c>
      <c r="B298" s="247"/>
      <c r="C298" s="66">
        <v>216559</v>
      </c>
      <c r="D298" s="102" t="s">
        <v>98</v>
      </c>
      <c r="E298" s="37" t="s">
        <v>1284</v>
      </c>
      <c r="F298" s="431">
        <f>SUMIF(lastik!C:C,C298,lastik!J:J)</f>
        <v>14</v>
      </c>
      <c r="G298" s="431">
        <f t="shared" si="33"/>
        <v>14</v>
      </c>
      <c r="H298" s="431">
        <v>0</v>
      </c>
      <c r="I298" s="431">
        <v>4</v>
      </c>
      <c r="J298" s="431">
        <f>SUMIF(beklenen!F:F,C298,beklenen!J:J)</f>
        <v>0</v>
      </c>
      <c r="K298" s="431">
        <f t="shared" si="36"/>
        <v>0</v>
      </c>
      <c r="L298" s="435"/>
      <c r="M298" s="429"/>
      <c r="N298" s="429"/>
      <c r="O298" s="439"/>
    </row>
    <row r="299" spans="1:15" x14ac:dyDescent="0.35">
      <c r="A299" s="31" t="s">
        <v>82</v>
      </c>
      <c r="B299" s="247"/>
      <c r="C299" s="37">
        <v>216411</v>
      </c>
      <c r="D299" s="106" t="s">
        <v>98</v>
      </c>
      <c r="E299" s="37" t="s">
        <v>99</v>
      </c>
      <c r="F299" s="431">
        <f>SUMIF(lastik!C:C,C299,lastik!J:J)</f>
        <v>4</v>
      </c>
      <c r="G299" s="431">
        <f t="shared" si="33"/>
        <v>4</v>
      </c>
      <c r="H299" s="431">
        <v>4</v>
      </c>
      <c r="I299" s="431">
        <v>4</v>
      </c>
      <c r="J299" s="431">
        <f>SUMIF(beklenen!F:F,C299,beklenen!J:J)</f>
        <v>0</v>
      </c>
      <c r="K299" s="431">
        <f t="shared" si="36"/>
        <v>0</v>
      </c>
      <c r="L299" s="435"/>
      <c r="M299" s="429"/>
      <c r="N299" s="429"/>
      <c r="O299" s="439"/>
    </row>
    <row r="300" spans="1:15" x14ac:dyDescent="0.35">
      <c r="A300" s="31" t="s">
        <v>82</v>
      </c>
      <c r="B300" s="247" t="s">
        <v>430</v>
      </c>
      <c r="C300" s="66">
        <v>216945</v>
      </c>
      <c r="D300" s="136" t="s">
        <v>98</v>
      </c>
      <c r="E300" s="37" t="s">
        <v>558</v>
      </c>
      <c r="F300" s="431">
        <f>SUMIF(lastik!C:C,C300,lastik!J:J)</f>
        <v>14</v>
      </c>
      <c r="G300" s="431">
        <f t="shared" si="33"/>
        <v>14</v>
      </c>
      <c r="H300" s="431">
        <v>4</v>
      </c>
      <c r="I300" s="431">
        <v>4</v>
      </c>
      <c r="J300" s="431">
        <f>SUMIF(beklenen!F:F,C300,beklenen!J:J)</f>
        <v>0</v>
      </c>
      <c r="K300" s="431">
        <f t="shared" si="36"/>
        <v>0</v>
      </c>
      <c r="L300" s="435"/>
      <c r="M300" s="429"/>
      <c r="N300" s="429"/>
      <c r="O300" s="429"/>
    </row>
    <row r="301" spans="1:15" x14ac:dyDescent="0.35">
      <c r="A301" s="31" t="s">
        <v>82</v>
      </c>
      <c r="B301" s="247" t="s">
        <v>430</v>
      </c>
      <c r="C301" s="66">
        <v>545827</v>
      </c>
      <c r="D301" s="38" t="s">
        <v>98</v>
      </c>
      <c r="E301" s="37" t="s">
        <v>1769</v>
      </c>
      <c r="F301" s="431">
        <f>SUMIF(lastik!C:C,C301,lastik!J:J)</f>
        <v>4</v>
      </c>
      <c r="G301" s="431">
        <f>F301</f>
        <v>4</v>
      </c>
      <c r="H301" s="431">
        <v>4</v>
      </c>
      <c r="I301" s="431">
        <v>4</v>
      </c>
      <c r="J301" s="431">
        <f>SUMIF(beklenen!F:F,C301,beklenen!J:J)</f>
        <v>0</v>
      </c>
      <c r="K301" s="431">
        <f t="shared" si="36"/>
        <v>0</v>
      </c>
      <c r="L301" s="435"/>
      <c r="M301" s="429"/>
      <c r="N301" s="429"/>
      <c r="O301" s="429"/>
    </row>
    <row r="302" spans="1:15" x14ac:dyDescent="0.35">
      <c r="A302" s="31" t="s">
        <v>82</v>
      </c>
      <c r="B302" s="392"/>
      <c r="C302" s="245">
        <v>216561</v>
      </c>
      <c r="D302" s="128" t="s">
        <v>352</v>
      </c>
      <c r="E302" s="245" t="s">
        <v>1285</v>
      </c>
      <c r="F302" s="431">
        <f>SUMIF(lastik!C:C,C302,lastik!J:J)</f>
        <v>4</v>
      </c>
      <c r="G302" s="431">
        <f t="shared" si="33"/>
        <v>4</v>
      </c>
      <c r="H302" s="431">
        <v>4</v>
      </c>
      <c r="I302" s="431">
        <v>4</v>
      </c>
      <c r="J302" s="431">
        <f>SUMIF(beklenen!F:F,C302,beklenen!J:J)</f>
        <v>0</v>
      </c>
      <c r="K302" s="431">
        <f t="shared" si="36"/>
        <v>0</v>
      </c>
      <c r="L302" s="435"/>
      <c r="M302" s="429"/>
      <c r="N302" s="429"/>
      <c r="O302" s="439"/>
    </row>
    <row r="303" spans="1:15" x14ac:dyDescent="0.35">
      <c r="A303" s="337" t="s">
        <v>82</v>
      </c>
      <c r="B303" s="442"/>
      <c r="C303" s="280">
        <v>544088</v>
      </c>
      <c r="D303" s="128" t="s">
        <v>352</v>
      </c>
      <c r="E303" s="280" t="s">
        <v>752</v>
      </c>
      <c r="F303" s="431">
        <f>SUMIF(lastik!C:C,C303,lastik!J:J)</f>
        <v>0</v>
      </c>
      <c r="G303" s="431">
        <f>F303</f>
        <v>0</v>
      </c>
      <c r="H303" s="431">
        <v>4</v>
      </c>
      <c r="I303" s="431">
        <v>4</v>
      </c>
      <c r="J303" s="431">
        <f>SUMIF(beklenen!F:F,C303,beklenen!J:J)</f>
        <v>0</v>
      </c>
      <c r="K303" s="431">
        <f t="shared" si="36"/>
        <v>4</v>
      </c>
      <c r="L303" s="435"/>
      <c r="M303" s="429"/>
      <c r="N303" s="429"/>
      <c r="O303" s="439"/>
    </row>
    <row r="304" spans="1:15" x14ac:dyDescent="0.35">
      <c r="A304" s="31" t="s">
        <v>82</v>
      </c>
      <c r="B304" s="247"/>
      <c r="C304" s="48">
        <v>544329</v>
      </c>
      <c r="D304" s="58" t="s">
        <v>352</v>
      </c>
      <c r="E304" s="48" t="s">
        <v>353</v>
      </c>
      <c r="F304" s="431">
        <f>SUMIF(lastik!C:C,C304,lastik!J:J)</f>
        <v>1</v>
      </c>
      <c r="G304" s="431">
        <f t="shared" si="33"/>
        <v>1</v>
      </c>
      <c r="J304" s="431">
        <f>SUMIF(beklenen!F:F,C304,beklenen!J:J)</f>
        <v>0</v>
      </c>
      <c r="K304" s="431">
        <f t="shared" si="36"/>
        <v>0</v>
      </c>
      <c r="L304" s="435"/>
      <c r="M304" s="429"/>
      <c r="N304" s="429"/>
      <c r="O304" s="439"/>
    </row>
    <row r="305" spans="1:15" x14ac:dyDescent="0.35">
      <c r="A305" s="31" t="s">
        <v>82</v>
      </c>
      <c r="B305" s="335"/>
      <c r="C305" s="393">
        <v>544348</v>
      </c>
      <c r="D305" s="128" t="s">
        <v>352</v>
      </c>
      <c r="E305" s="391" t="s">
        <v>2006</v>
      </c>
      <c r="F305" s="431">
        <f>SUMIF(lastik!C:C,C305,lastik!J:J)</f>
        <v>4</v>
      </c>
      <c r="G305" s="431">
        <f t="shared" ref="G305:G362" si="39">F305</f>
        <v>4</v>
      </c>
      <c r="H305" s="431">
        <v>4</v>
      </c>
      <c r="I305" s="431">
        <v>4</v>
      </c>
      <c r="J305" s="431">
        <f>SUMIF(beklenen!F:F,C305,beklenen!J:J)</f>
        <v>0</v>
      </c>
      <c r="K305" s="431">
        <f t="shared" si="36"/>
        <v>0</v>
      </c>
      <c r="L305" s="435"/>
      <c r="M305" s="429"/>
      <c r="N305" s="429"/>
      <c r="O305" s="439"/>
    </row>
    <row r="306" spans="1:15" x14ac:dyDescent="0.35">
      <c r="A306" s="31" t="s">
        <v>82</v>
      </c>
      <c r="B306" s="247" t="s">
        <v>430</v>
      </c>
      <c r="C306" s="245">
        <v>216975</v>
      </c>
      <c r="D306" s="59" t="s">
        <v>352</v>
      </c>
      <c r="E306" s="245" t="s">
        <v>1469</v>
      </c>
      <c r="F306" s="431">
        <f>SUMIF(lastik!C:C,C306,lastik!J:J)</f>
        <v>20</v>
      </c>
      <c r="G306" s="431">
        <f t="shared" si="39"/>
        <v>20</v>
      </c>
      <c r="H306" s="431">
        <v>0</v>
      </c>
      <c r="I306" s="431">
        <v>4</v>
      </c>
      <c r="J306" s="431">
        <f>SUMIF(beklenen!F:F,C306,beklenen!J:J)</f>
        <v>0</v>
      </c>
      <c r="K306" s="431">
        <f t="shared" si="36"/>
        <v>0</v>
      </c>
      <c r="L306" s="435"/>
      <c r="M306" s="429"/>
      <c r="N306" s="429"/>
      <c r="O306" s="429"/>
    </row>
    <row r="307" spans="1:15" x14ac:dyDescent="0.35">
      <c r="A307" s="31" t="s">
        <v>82</v>
      </c>
      <c r="B307" s="247"/>
      <c r="C307" s="37">
        <v>216565</v>
      </c>
      <c r="D307" s="102" t="s">
        <v>100</v>
      </c>
      <c r="E307" s="37" t="s">
        <v>3269</v>
      </c>
      <c r="F307" s="431">
        <f>SUMIF(lastik!C:C,C307,lastik!J:J)</f>
        <v>0</v>
      </c>
      <c r="G307" s="431">
        <f t="shared" ref="G307" si="40">F307</f>
        <v>0</v>
      </c>
      <c r="H307" s="431">
        <v>0</v>
      </c>
      <c r="I307" s="431">
        <v>4</v>
      </c>
      <c r="J307" s="431">
        <f>SUMIF(beklenen!F:F,C307,beklenen!J:J)</f>
        <v>4</v>
      </c>
      <c r="K307" s="431">
        <f t="shared" ref="K307" si="41">IF((G307+J307)&lt;=H307,H307-(G307+J307),0)-M307</f>
        <v>0</v>
      </c>
      <c r="L307" s="435"/>
      <c r="M307" s="429"/>
      <c r="N307" s="429"/>
      <c r="O307" s="429"/>
    </row>
    <row r="308" spans="1:15" x14ac:dyDescent="0.35">
      <c r="A308" s="31" t="s">
        <v>82</v>
      </c>
      <c r="B308" s="502"/>
      <c r="C308" s="32">
        <v>544124</v>
      </c>
      <c r="D308" s="136" t="s">
        <v>100</v>
      </c>
      <c r="E308" s="37" t="s">
        <v>484</v>
      </c>
      <c r="F308" s="431">
        <f>SUMIF(lastik!C:C,C308,lastik!J:J)</f>
        <v>0</v>
      </c>
      <c r="G308" s="431">
        <f t="shared" si="39"/>
        <v>0</v>
      </c>
      <c r="H308" s="431">
        <v>4</v>
      </c>
      <c r="I308" s="431">
        <v>8</v>
      </c>
      <c r="J308" s="431">
        <f>SUMIF(beklenen!F:F,C308,beklenen!J:J)</f>
        <v>0</v>
      </c>
      <c r="K308" s="431">
        <f t="shared" si="36"/>
        <v>4</v>
      </c>
      <c r="L308" s="435"/>
      <c r="M308" s="429"/>
      <c r="N308" s="429"/>
      <c r="O308" s="439"/>
    </row>
    <row r="309" spans="1:15" x14ac:dyDescent="0.35">
      <c r="A309" s="31" t="s">
        <v>82</v>
      </c>
      <c r="B309" s="247" t="s">
        <v>430</v>
      </c>
      <c r="C309" s="222">
        <v>545822</v>
      </c>
      <c r="D309" s="38" t="s">
        <v>100</v>
      </c>
      <c r="E309" s="224" t="s">
        <v>1591</v>
      </c>
      <c r="F309" s="431">
        <f>SUMIF(lastik!C:C,C309,lastik!J:J)</f>
        <v>16</v>
      </c>
      <c r="G309" s="431">
        <f>F309</f>
        <v>16</v>
      </c>
      <c r="H309" s="431">
        <v>0</v>
      </c>
      <c r="I309" s="431">
        <v>20</v>
      </c>
      <c r="J309" s="431">
        <f>SUMIF(beklenen!F:F,C309,beklenen!J:J)</f>
        <v>0</v>
      </c>
      <c r="K309" s="431">
        <f t="shared" si="36"/>
        <v>0</v>
      </c>
      <c r="L309" s="435"/>
      <c r="M309" s="429"/>
      <c r="N309" s="429"/>
      <c r="O309" s="439"/>
    </row>
    <row r="310" spans="1:15" x14ac:dyDescent="0.35">
      <c r="A310" s="31" t="s">
        <v>82</v>
      </c>
      <c r="B310" s="247"/>
      <c r="C310" s="220">
        <v>216550</v>
      </c>
      <c r="D310" s="246" t="s">
        <v>1318</v>
      </c>
      <c r="E310" s="245" t="s">
        <v>1655</v>
      </c>
      <c r="F310" s="431">
        <f>SUMIF(lastik!C:C,C310,lastik!J:J)</f>
        <v>4</v>
      </c>
      <c r="G310" s="431">
        <f>F310</f>
        <v>4</v>
      </c>
      <c r="H310" s="431">
        <v>0</v>
      </c>
      <c r="I310" s="431">
        <v>4</v>
      </c>
      <c r="J310" s="431">
        <f>SUMIF(beklenen!F:F,C310,beklenen!J:J)</f>
        <v>0</v>
      </c>
      <c r="K310" s="431">
        <f t="shared" si="36"/>
        <v>0</v>
      </c>
      <c r="L310" s="435"/>
      <c r="M310" s="429"/>
      <c r="N310" s="429"/>
      <c r="O310" s="439"/>
    </row>
    <row r="311" spans="1:15" x14ac:dyDescent="0.35">
      <c r="A311" s="31" t="s">
        <v>82</v>
      </c>
      <c r="B311" s="247" t="s">
        <v>430</v>
      </c>
      <c r="C311" s="245">
        <v>216910</v>
      </c>
      <c r="D311" s="58" t="s">
        <v>1318</v>
      </c>
      <c r="E311" s="245" t="s">
        <v>1497</v>
      </c>
      <c r="F311" s="431">
        <f>SUMIF(lastik!C:C,C311,lastik!J:J)</f>
        <v>12</v>
      </c>
      <c r="G311" s="431">
        <f>F311</f>
        <v>12</v>
      </c>
      <c r="H311" s="431">
        <v>4</v>
      </c>
      <c r="I311" s="431">
        <v>4</v>
      </c>
      <c r="J311" s="431">
        <f>SUMIF(beklenen!F:F,C311,beklenen!J:J)</f>
        <v>0</v>
      </c>
      <c r="K311" s="431">
        <f t="shared" si="36"/>
        <v>0</v>
      </c>
      <c r="L311" s="435"/>
      <c r="M311" s="429"/>
      <c r="N311" s="429"/>
      <c r="O311" s="439"/>
    </row>
    <row r="312" spans="1:15" x14ac:dyDescent="0.35">
      <c r="A312" s="31" t="s">
        <v>82</v>
      </c>
      <c r="B312" s="247" t="s">
        <v>430</v>
      </c>
      <c r="C312" s="245">
        <v>545853</v>
      </c>
      <c r="D312" s="59" t="s">
        <v>1318</v>
      </c>
      <c r="E312" s="245" t="s">
        <v>1498</v>
      </c>
      <c r="F312" s="431">
        <f>SUMIF(lastik!C:C,C312,lastik!J:J)</f>
        <v>0</v>
      </c>
      <c r="G312" s="431">
        <f>F312</f>
        <v>0</v>
      </c>
      <c r="H312" s="431">
        <v>4</v>
      </c>
      <c r="I312" s="431">
        <v>4</v>
      </c>
      <c r="J312" s="431">
        <f>SUMIF(beklenen!F:F,C312,beklenen!J:J)</f>
        <v>0</v>
      </c>
      <c r="K312" s="431">
        <f t="shared" si="36"/>
        <v>4</v>
      </c>
      <c r="L312" s="435"/>
      <c r="M312" s="429"/>
      <c r="N312" s="429"/>
      <c r="O312" s="439"/>
    </row>
    <row r="313" spans="1:15" x14ac:dyDescent="0.35">
      <c r="A313" s="31" t="s">
        <v>82</v>
      </c>
      <c r="B313" s="494"/>
      <c r="C313" s="139">
        <v>544091</v>
      </c>
      <c r="D313" s="217" t="s">
        <v>485</v>
      </c>
      <c r="E313" s="90" t="s">
        <v>486</v>
      </c>
      <c r="F313" s="431">
        <f>SUMIF(lastik!C:C,C313,lastik!J:J)</f>
        <v>8</v>
      </c>
      <c r="G313" s="431">
        <f t="shared" si="39"/>
        <v>8</v>
      </c>
      <c r="H313" s="431">
        <v>4</v>
      </c>
      <c r="I313" s="431">
        <v>4</v>
      </c>
      <c r="J313" s="431">
        <f>SUMIF(beklenen!F:F,C313,beklenen!J:J)</f>
        <v>0</v>
      </c>
      <c r="K313" s="431">
        <f t="shared" si="36"/>
        <v>0</v>
      </c>
      <c r="L313" s="435"/>
      <c r="M313" s="429"/>
      <c r="N313" s="429"/>
      <c r="O313" s="439"/>
    </row>
    <row r="314" spans="1:15" x14ac:dyDescent="0.35">
      <c r="A314" s="31" t="s">
        <v>82</v>
      </c>
      <c r="B314" s="493"/>
      <c r="C314" s="139">
        <v>216810</v>
      </c>
      <c r="D314" s="142" t="s">
        <v>485</v>
      </c>
      <c r="E314" s="90" t="s">
        <v>2332</v>
      </c>
      <c r="F314" s="431">
        <f>SUMIF(lastik!C:C,C314,lastik!J:J)</f>
        <v>14</v>
      </c>
      <c r="G314" s="431">
        <f>F314</f>
        <v>14</v>
      </c>
      <c r="H314" s="431">
        <v>4</v>
      </c>
      <c r="I314" s="431">
        <v>4</v>
      </c>
      <c r="J314" s="431">
        <f>SUMIF(beklenen!F:F,C314,beklenen!J:J)</f>
        <v>0</v>
      </c>
      <c r="K314" s="431">
        <f t="shared" si="36"/>
        <v>0</v>
      </c>
      <c r="L314" s="435"/>
      <c r="M314" s="429"/>
      <c r="N314" s="429"/>
      <c r="O314" s="439"/>
    </row>
    <row r="315" spans="1:15" x14ac:dyDescent="0.35">
      <c r="A315" s="31" t="s">
        <v>82</v>
      </c>
      <c r="B315" s="493"/>
      <c r="C315" s="139">
        <v>544001</v>
      </c>
      <c r="D315" s="140" t="s">
        <v>485</v>
      </c>
      <c r="E315" s="90" t="s">
        <v>3719</v>
      </c>
      <c r="F315" s="431">
        <f>SUMIF(lastik!C:C,C315,lastik!J:J)</f>
        <v>8</v>
      </c>
      <c r="G315" s="431">
        <f>F315</f>
        <v>8</v>
      </c>
      <c r="H315" s="431">
        <v>4</v>
      </c>
      <c r="I315" s="431">
        <v>4</v>
      </c>
      <c r="J315" s="431">
        <f>SUMIF(beklenen!F:F,C315,beklenen!J:J)</f>
        <v>0</v>
      </c>
      <c r="K315" s="431">
        <f t="shared" ref="K315" si="42">IF((G315+J315)&lt;=H315,H315-(G315+J315),0)-M315</f>
        <v>0</v>
      </c>
      <c r="L315" s="435"/>
      <c r="M315" s="429"/>
      <c r="N315" s="429"/>
      <c r="O315" s="439"/>
    </row>
    <row r="316" spans="1:15" x14ac:dyDescent="0.35">
      <c r="A316" s="31" t="s">
        <v>82</v>
      </c>
      <c r="B316" s="492" t="s">
        <v>1266</v>
      </c>
      <c r="C316" s="139">
        <v>313519</v>
      </c>
      <c r="D316" s="142" t="s">
        <v>485</v>
      </c>
      <c r="E316" s="90" t="s">
        <v>3271</v>
      </c>
      <c r="F316" s="431">
        <f>SUMIF(lastik!C:C,C316,lastik!J:J)</f>
        <v>0</v>
      </c>
      <c r="G316" s="431">
        <f>F316</f>
        <v>0</v>
      </c>
      <c r="H316" s="431">
        <v>4</v>
      </c>
      <c r="I316" s="431">
        <v>4</v>
      </c>
      <c r="J316" s="431">
        <f>SUMIF(beklenen!F:F,C316,beklenen!J:J)</f>
        <v>0</v>
      </c>
      <c r="K316" s="431">
        <f t="shared" ref="K316" si="43">IF((G316+J316)&lt;=H316,H316-(G316+J316),0)-M316</f>
        <v>4</v>
      </c>
      <c r="L316" s="435"/>
      <c r="M316" s="429"/>
      <c r="N316" s="429"/>
      <c r="O316" s="439"/>
    </row>
    <row r="317" spans="1:15" x14ac:dyDescent="0.35">
      <c r="A317" s="31" t="s">
        <v>82</v>
      </c>
      <c r="B317" s="492" t="s">
        <v>430</v>
      </c>
      <c r="C317" s="139">
        <v>216973</v>
      </c>
      <c r="D317" s="64" t="s">
        <v>485</v>
      </c>
      <c r="E317" s="90" t="s">
        <v>830</v>
      </c>
      <c r="F317" s="431">
        <f>SUMIF(lastik!C:C,C317,lastik!J:J)</f>
        <v>16</v>
      </c>
      <c r="G317" s="431">
        <f t="shared" si="39"/>
        <v>16</v>
      </c>
      <c r="H317" s="431">
        <v>0</v>
      </c>
      <c r="I317" s="431">
        <v>8</v>
      </c>
      <c r="J317" s="431">
        <f>SUMIF(beklenen!F:F,C317,beklenen!J:J)</f>
        <v>0</v>
      </c>
      <c r="K317" s="431">
        <f t="shared" si="36"/>
        <v>0</v>
      </c>
      <c r="L317" s="435"/>
      <c r="M317" s="429"/>
      <c r="N317" s="429" t="s">
        <v>366</v>
      </c>
      <c r="O317" s="429"/>
    </row>
    <row r="318" spans="1:15" x14ac:dyDescent="0.35">
      <c r="A318" s="31" t="s">
        <v>82</v>
      </c>
      <c r="B318" s="335"/>
      <c r="C318" s="359">
        <v>544092</v>
      </c>
      <c r="D318" s="243" t="s">
        <v>724</v>
      </c>
      <c r="E318" s="359" t="s">
        <v>725</v>
      </c>
      <c r="F318" s="431">
        <f>SUMIF(lastik!C:C,C318,lastik!J:J)</f>
        <v>2</v>
      </c>
      <c r="G318" s="431">
        <f t="shared" si="39"/>
        <v>2</v>
      </c>
      <c r="H318" s="431">
        <v>4</v>
      </c>
      <c r="I318" s="431">
        <v>4</v>
      </c>
      <c r="J318" s="431">
        <f>SUMIF(beklenen!F:F,C318,beklenen!J:J)</f>
        <v>0</v>
      </c>
      <c r="K318" s="431">
        <f t="shared" si="36"/>
        <v>2</v>
      </c>
      <c r="L318" s="435"/>
      <c r="M318" s="429"/>
      <c r="N318" s="429"/>
      <c r="O318" s="439"/>
    </row>
    <row r="319" spans="1:15" x14ac:dyDescent="0.35">
      <c r="A319" s="337" t="s">
        <v>82</v>
      </c>
      <c r="B319" s="494"/>
      <c r="C319" s="359">
        <v>518002</v>
      </c>
      <c r="D319" s="128" t="s">
        <v>724</v>
      </c>
      <c r="E319" s="359" t="s">
        <v>3715</v>
      </c>
      <c r="F319" s="431">
        <f>SUMIF(lastik!C:C,C319,lastik!J:J)</f>
        <v>0</v>
      </c>
      <c r="G319" s="431">
        <f t="shared" ref="G319" si="44">F319</f>
        <v>0</v>
      </c>
      <c r="H319" s="431">
        <v>4</v>
      </c>
      <c r="I319" s="431">
        <v>4</v>
      </c>
      <c r="J319" s="431">
        <f>SUMIF(beklenen!F:F,C319,beklenen!J:J)</f>
        <v>0</v>
      </c>
      <c r="K319" s="431">
        <f t="shared" ref="K319" si="45">IF((G319+J319)&lt;=H319,H319-(G319+J319),0)-M319</f>
        <v>4</v>
      </c>
      <c r="L319" s="435"/>
      <c r="M319" s="429"/>
      <c r="N319" s="429"/>
      <c r="O319" s="439"/>
    </row>
    <row r="320" spans="1:15" x14ac:dyDescent="0.35">
      <c r="A320" s="31" t="s">
        <v>82</v>
      </c>
      <c r="B320" s="247" t="s">
        <v>430</v>
      </c>
      <c r="C320" s="359">
        <v>216967</v>
      </c>
      <c r="D320" s="253" t="s">
        <v>724</v>
      </c>
      <c r="E320" s="359" t="s">
        <v>534</v>
      </c>
      <c r="F320" s="431">
        <f>SUMIF(lastik!C:C,C320,lastik!J:J)</f>
        <v>12</v>
      </c>
      <c r="G320" s="431">
        <f>F320</f>
        <v>12</v>
      </c>
      <c r="H320" s="431">
        <v>4</v>
      </c>
      <c r="I320" s="431">
        <v>4</v>
      </c>
      <c r="J320" s="431">
        <f>SUMIF(beklenen!F:F,C320,beklenen!J:J)</f>
        <v>0</v>
      </c>
      <c r="K320" s="431">
        <f t="shared" ref="K320:K353" si="46">IF((G320+J320)&lt;=H320,H320-(G320+J320),0)-M320</f>
        <v>0</v>
      </c>
      <c r="L320" s="435"/>
      <c r="M320" s="429"/>
      <c r="N320" s="429"/>
      <c r="O320" s="439"/>
    </row>
    <row r="321" spans="1:15" x14ac:dyDescent="0.35">
      <c r="A321" s="31" t="s">
        <v>82</v>
      </c>
      <c r="B321" s="247" t="s">
        <v>430</v>
      </c>
      <c r="C321" s="359">
        <v>545850</v>
      </c>
      <c r="D321" s="144" t="s">
        <v>724</v>
      </c>
      <c r="E321" s="359" t="s">
        <v>1490</v>
      </c>
      <c r="F321" s="431">
        <f>SUMIF(lastik!C:C,C321,lastik!J:J)</f>
        <v>0</v>
      </c>
      <c r="G321" s="431">
        <f>F321</f>
        <v>0</v>
      </c>
      <c r="H321" s="431">
        <v>4</v>
      </c>
      <c r="I321" s="431">
        <v>4</v>
      </c>
      <c r="J321" s="431">
        <f>SUMIF(beklenen!F:F,C321,beklenen!J:J)</f>
        <v>0</v>
      </c>
      <c r="K321" s="431">
        <f t="shared" si="46"/>
        <v>4</v>
      </c>
      <c r="L321" s="435"/>
      <c r="M321" s="429"/>
      <c r="N321" s="429"/>
      <c r="O321" s="439"/>
    </row>
    <row r="322" spans="1:15" x14ac:dyDescent="0.35">
      <c r="A322" s="31" t="s">
        <v>82</v>
      </c>
      <c r="B322" s="335"/>
      <c r="C322" s="89">
        <v>544093</v>
      </c>
      <c r="D322" s="192" t="s">
        <v>546</v>
      </c>
      <c r="E322" s="89" t="s">
        <v>741</v>
      </c>
      <c r="F322" s="431">
        <f>SUMIF(lastik!C:C,C322,lastik!J:J)</f>
        <v>0</v>
      </c>
      <c r="G322" s="431">
        <f t="shared" si="39"/>
        <v>0</v>
      </c>
      <c r="H322" s="431">
        <v>4</v>
      </c>
      <c r="I322" s="431">
        <v>8</v>
      </c>
      <c r="J322" s="431">
        <f>SUMIF(beklenen!F:F,C322,beklenen!J:J)</f>
        <v>0</v>
      </c>
      <c r="K322" s="431">
        <f t="shared" si="46"/>
        <v>4</v>
      </c>
      <c r="L322" s="435"/>
      <c r="M322" s="429"/>
      <c r="N322" s="429"/>
      <c r="O322" s="439"/>
    </row>
    <row r="323" spans="1:15" x14ac:dyDescent="0.35">
      <c r="A323" s="31" t="s">
        <v>82</v>
      </c>
      <c r="B323" s="335"/>
      <c r="C323" s="89">
        <v>216822</v>
      </c>
      <c r="D323" s="254" t="s">
        <v>546</v>
      </c>
      <c r="E323" s="89" t="s">
        <v>2093</v>
      </c>
      <c r="F323" s="431">
        <f>SUMIF(lastik!C:C,C323,lastik!J:J)</f>
        <v>16</v>
      </c>
      <c r="G323" s="431">
        <f>F323</f>
        <v>16</v>
      </c>
      <c r="H323" s="431">
        <v>4</v>
      </c>
      <c r="I323" s="431">
        <v>4</v>
      </c>
      <c r="J323" s="431">
        <f>SUMIF(beklenen!F:F,C323,beklenen!J:J)</f>
        <v>0</v>
      </c>
      <c r="K323" s="431">
        <f t="shared" si="46"/>
        <v>0</v>
      </c>
      <c r="L323" s="435"/>
      <c r="M323" s="429"/>
      <c r="N323" s="429"/>
      <c r="O323" s="439"/>
    </row>
    <row r="324" spans="1:15" x14ac:dyDescent="0.35">
      <c r="A324" s="31" t="s">
        <v>82</v>
      </c>
      <c r="B324" s="247" t="s">
        <v>430</v>
      </c>
      <c r="C324" s="89">
        <v>216928</v>
      </c>
      <c r="D324" s="195" t="s">
        <v>546</v>
      </c>
      <c r="E324" s="89" t="s">
        <v>1491</v>
      </c>
      <c r="F324" s="431">
        <f>SUMIF(lastik!C:C,C324,lastik!J:J)</f>
        <v>2</v>
      </c>
      <c r="G324" s="431">
        <f>F324</f>
        <v>2</v>
      </c>
      <c r="H324" s="431">
        <v>4</v>
      </c>
      <c r="I324" s="431">
        <v>8</v>
      </c>
      <c r="J324" s="431">
        <f>SUMIF(beklenen!F:F,C324,beklenen!J:J)</f>
        <v>30</v>
      </c>
      <c r="K324" s="431">
        <f t="shared" si="46"/>
        <v>0</v>
      </c>
      <c r="L324" s="435"/>
      <c r="M324" s="429"/>
      <c r="N324" s="429"/>
      <c r="O324" s="439"/>
    </row>
    <row r="325" spans="1:15" x14ac:dyDescent="0.35">
      <c r="A325" s="31" t="s">
        <v>82</v>
      </c>
      <c r="B325" s="247"/>
      <c r="C325" s="443">
        <v>544673</v>
      </c>
      <c r="D325" s="164" t="s">
        <v>1224</v>
      </c>
      <c r="E325" s="341" t="s">
        <v>2249</v>
      </c>
      <c r="F325" s="431">
        <f>SUMIF(lastik!C:C,C325,lastik!J:J)</f>
        <v>6</v>
      </c>
      <c r="G325" s="431">
        <f>F325</f>
        <v>6</v>
      </c>
      <c r="H325" s="431">
        <v>0</v>
      </c>
      <c r="I325" s="431">
        <v>8</v>
      </c>
      <c r="J325" s="431">
        <f>SUMIF(beklenen!F:F,C325,beklenen!J:J)</f>
        <v>0</v>
      </c>
      <c r="K325" s="431">
        <f t="shared" si="46"/>
        <v>0</v>
      </c>
      <c r="L325" s="435"/>
      <c r="M325" s="429"/>
      <c r="N325" s="429"/>
      <c r="O325" s="429"/>
    </row>
    <row r="326" spans="1:15" x14ac:dyDescent="0.35">
      <c r="A326" s="31" t="s">
        <v>82</v>
      </c>
      <c r="B326" s="247"/>
      <c r="C326" s="396">
        <v>544094</v>
      </c>
      <c r="D326" s="164" t="s">
        <v>1224</v>
      </c>
      <c r="E326" s="341" t="s">
        <v>1305</v>
      </c>
      <c r="F326" s="431">
        <f>SUMIF(lastik!C:C,C326,lastik!J:J)</f>
        <v>0</v>
      </c>
      <c r="G326" s="431">
        <f>F326</f>
        <v>0</v>
      </c>
      <c r="H326" s="431">
        <v>0</v>
      </c>
      <c r="I326" s="431">
        <v>8</v>
      </c>
      <c r="J326" s="431">
        <f>SUMIF(beklenen!F:F,C326,beklenen!J:J)</f>
        <v>0</v>
      </c>
      <c r="K326" s="431">
        <f t="shared" si="46"/>
        <v>0</v>
      </c>
      <c r="L326" s="435"/>
      <c r="M326" s="429"/>
      <c r="N326" s="429"/>
      <c r="O326" s="439"/>
    </row>
    <row r="327" spans="1:15" x14ac:dyDescent="0.35">
      <c r="A327" s="31" t="s">
        <v>82</v>
      </c>
      <c r="B327" s="247" t="s">
        <v>430</v>
      </c>
      <c r="C327" s="396">
        <v>216993</v>
      </c>
      <c r="D327" s="255" t="s">
        <v>1224</v>
      </c>
      <c r="E327" s="341" t="s">
        <v>1493</v>
      </c>
      <c r="F327" s="431">
        <f>SUMIF(lastik!C:C,C327,lastik!J:J)</f>
        <v>4</v>
      </c>
      <c r="G327" s="431">
        <f>F327</f>
        <v>4</v>
      </c>
      <c r="H327" s="431">
        <v>0</v>
      </c>
      <c r="I327" s="431">
        <v>8</v>
      </c>
      <c r="J327" s="431">
        <f>SUMIF(beklenen!F:F,C327,beklenen!J:J)</f>
        <v>4</v>
      </c>
      <c r="K327" s="431">
        <f t="shared" si="46"/>
        <v>0</v>
      </c>
      <c r="L327" s="435"/>
      <c r="M327" s="429"/>
      <c r="N327" s="429"/>
      <c r="O327" s="439"/>
    </row>
    <row r="328" spans="1:15" x14ac:dyDescent="0.35">
      <c r="A328" s="31" t="s">
        <v>82</v>
      </c>
      <c r="B328" s="247" t="s">
        <v>430</v>
      </c>
      <c r="C328" s="396">
        <v>545283</v>
      </c>
      <c r="D328" s="164" t="s">
        <v>1224</v>
      </c>
      <c r="E328" s="341" t="s">
        <v>1766</v>
      </c>
      <c r="F328" s="431">
        <f>SUMIF(lastik!C:C,C328,lastik!J:J)</f>
        <v>4</v>
      </c>
      <c r="J328" s="431">
        <f>SUMIF(beklenen!F:F,C328,beklenen!J:J)</f>
        <v>0</v>
      </c>
      <c r="K328" s="431">
        <f t="shared" si="46"/>
        <v>0</v>
      </c>
      <c r="L328" s="435"/>
      <c r="M328" s="429"/>
      <c r="N328" s="429"/>
      <c r="O328" s="439"/>
    </row>
    <row r="329" spans="1:15" x14ac:dyDescent="0.35">
      <c r="A329" s="31" t="s">
        <v>82</v>
      </c>
      <c r="B329" s="247" t="s">
        <v>430</v>
      </c>
      <c r="C329" s="396">
        <v>545852</v>
      </c>
      <c r="D329" s="164" t="s">
        <v>1224</v>
      </c>
      <c r="E329" s="341" t="s">
        <v>1766</v>
      </c>
      <c r="F329" s="431">
        <f>SUMIF(lastik!C:C,C329,lastik!J:J)</f>
        <v>0</v>
      </c>
      <c r="G329" s="431">
        <f>F329+F328</f>
        <v>4</v>
      </c>
      <c r="H329" s="431">
        <v>0</v>
      </c>
      <c r="I329" s="431">
        <v>8</v>
      </c>
      <c r="J329" s="431">
        <f>SUMIF(beklenen!F:F,C329,beklenen!J:J)</f>
        <v>0</v>
      </c>
      <c r="K329" s="431">
        <f t="shared" si="46"/>
        <v>0</v>
      </c>
      <c r="L329" s="435"/>
      <c r="M329" s="429"/>
      <c r="N329" s="429"/>
      <c r="O329" s="439"/>
    </row>
    <row r="330" spans="1:15" x14ac:dyDescent="0.35">
      <c r="A330" s="31" t="s">
        <v>82</v>
      </c>
      <c r="B330" s="394"/>
      <c r="C330" s="86">
        <v>216830</v>
      </c>
      <c r="D330" s="131" t="s">
        <v>492</v>
      </c>
      <c r="E330" s="89" t="s">
        <v>531</v>
      </c>
      <c r="F330" s="431">
        <f>SUMIF(lastik!C:C,C330,lastik!J:J)</f>
        <v>4</v>
      </c>
      <c r="G330" s="431">
        <f t="shared" si="39"/>
        <v>4</v>
      </c>
      <c r="H330" s="431">
        <v>4</v>
      </c>
      <c r="I330" s="431">
        <v>4</v>
      </c>
      <c r="J330" s="431">
        <f>SUMIF(beklenen!F:F,C330,beklenen!J:J)</f>
        <v>0</v>
      </c>
      <c r="K330" s="431">
        <f t="shared" si="46"/>
        <v>0</v>
      </c>
      <c r="L330" s="435"/>
      <c r="M330" s="429"/>
      <c r="N330" s="429"/>
      <c r="O330" s="439"/>
    </row>
    <row r="331" spans="1:15" x14ac:dyDescent="0.35">
      <c r="A331" s="31" t="s">
        <v>82</v>
      </c>
      <c r="B331" s="394"/>
      <c r="C331" s="397">
        <v>544095</v>
      </c>
      <c r="D331" s="140" t="s">
        <v>492</v>
      </c>
      <c r="E331" s="344" t="s">
        <v>493</v>
      </c>
      <c r="F331" s="431">
        <f>SUMIF(lastik!C:C,C331,lastik!J:J)</f>
        <v>8</v>
      </c>
      <c r="G331" s="431">
        <f t="shared" si="39"/>
        <v>8</v>
      </c>
      <c r="H331" s="431">
        <v>4</v>
      </c>
      <c r="I331" s="431">
        <v>4</v>
      </c>
      <c r="J331" s="431">
        <f>SUMIF(beklenen!F:F,C331,beklenen!J:J)</f>
        <v>0</v>
      </c>
      <c r="K331" s="431">
        <f t="shared" si="46"/>
        <v>0</v>
      </c>
      <c r="L331" s="435"/>
      <c r="M331" s="429"/>
      <c r="N331" s="429"/>
      <c r="O331" s="439"/>
    </row>
    <row r="332" spans="1:15" x14ac:dyDescent="0.35">
      <c r="A332" s="31" t="s">
        <v>82</v>
      </c>
      <c r="B332" s="247" t="s">
        <v>430</v>
      </c>
      <c r="C332" s="395">
        <v>216963</v>
      </c>
      <c r="D332" s="191" t="s">
        <v>492</v>
      </c>
      <c r="E332" s="385" t="s">
        <v>810</v>
      </c>
      <c r="F332" s="431">
        <f>SUMIF(lastik!C:C,C332,lastik!J:J)</f>
        <v>20</v>
      </c>
      <c r="G332" s="431">
        <f t="shared" si="39"/>
        <v>20</v>
      </c>
      <c r="H332" s="431">
        <v>0</v>
      </c>
      <c r="I332" s="431">
        <v>12</v>
      </c>
      <c r="J332" s="431">
        <f>SUMIF(beklenen!F:F,C332,beklenen!J:J)</f>
        <v>0</v>
      </c>
      <c r="K332" s="431">
        <f t="shared" si="46"/>
        <v>0</v>
      </c>
      <c r="L332" s="435"/>
      <c r="M332" s="429"/>
      <c r="N332" s="429"/>
      <c r="O332" s="429"/>
    </row>
    <row r="333" spans="1:15" x14ac:dyDescent="0.35">
      <c r="A333" s="31" t="s">
        <v>82</v>
      </c>
      <c r="B333" s="247" t="s">
        <v>430</v>
      </c>
      <c r="C333" s="86">
        <v>545816</v>
      </c>
      <c r="D333" s="64" t="s">
        <v>492</v>
      </c>
      <c r="E333" s="89" t="s">
        <v>524</v>
      </c>
      <c r="F333" s="431">
        <f>SUMIF(lastik!C:C,C333,lastik!J:J)</f>
        <v>8</v>
      </c>
      <c r="G333" s="431">
        <f t="shared" si="39"/>
        <v>8</v>
      </c>
      <c r="H333" s="431">
        <v>0</v>
      </c>
      <c r="I333" s="431">
        <v>8</v>
      </c>
      <c r="J333" s="431">
        <f>SUMIF(beklenen!F:F,C333,beklenen!J:J)</f>
        <v>0</v>
      </c>
      <c r="K333" s="431">
        <f t="shared" si="46"/>
        <v>0</v>
      </c>
      <c r="L333" s="435"/>
      <c r="M333" s="429"/>
      <c r="N333" s="429"/>
      <c r="O333" s="429"/>
    </row>
    <row r="334" spans="1:15" x14ac:dyDescent="0.35">
      <c r="A334" s="31" t="s">
        <v>82</v>
      </c>
      <c r="B334" s="247"/>
      <c r="C334" s="39">
        <v>216860</v>
      </c>
      <c r="D334" s="501" t="s">
        <v>101</v>
      </c>
      <c r="E334" s="245" t="s">
        <v>542</v>
      </c>
      <c r="F334" s="431">
        <f>SUMIF(lastik!C:C,C334,lastik!J:J)</f>
        <v>5</v>
      </c>
      <c r="G334" s="431">
        <f t="shared" ref="G334" si="47">F334</f>
        <v>5</v>
      </c>
      <c r="H334" s="431">
        <v>0</v>
      </c>
      <c r="I334" s="431">
        <v>4</v>
      </c>
      <c r="J334" s="431">
        <f>SUMIF(beklenen!F:F,C334,beklenen!J:J)</f>
        <v>0</v>
      </c>
      <c r="K334" s="431">
        <f t="shared" si="46"/>
        <v>0</v>
      </c>
      <c r="L334" s="435"/>
      <c r="M334" s="429"/>
      <c r="N334" s="429"/>
      <c r="O334" s="429"/>
    </row>
    <row r="335" spans="1:15" x14ac:dyDescent="0.35">
      <c r="A335" s="31" t="s">
        <v>82</v>
      </c>
      <c r="B335" s="247"/>
      <c r="C335" s="126">
        <v>544028</v>
      </c>
      <c r="D335" s="501" t="s">
        <v>101</v>
      </c>
      <c r="E335" s="92" t="s">
        <v>1303</v>
      </c>
      <c r="F335" s="431">
        <f>SUMIF(lastik!C:C,C335,lastik!J:J)</f>
        <v>8</v>
      </c>
      <c r="G335" s="431">
        <f t="shared" si="39"/>
        <v>8</v>
      </c>
      <c r="H335" s="431">
        <v>4</v>
      </c>
      <c r="I335" s="431">
        <v>4</v>
      </c>
      <c r="J335" s="431">
        <f>SUMIF(beklenen!F:F,C335,beklenen!J:J)</f>
        <v>0</v>
      </c>
      <c r="K335" s="431">
        <f t="shared" si="46"/>
        <v>0</v>
      </c>
      <c r="L335" s="435"/>
      <c r="M335" s="429"/>
      <c r="N335" s="429"/>
      <c r="O335" s="439"/>
    </row>
    <row r="336" spans="1:15" x14ac:dyDescent="0.35">
      <c r="A336" s="31" t="s">
        <v>82</v>
      </c>
      <c r="B336" s="247" t="s">
        <v>430</v>
      </c>
      <c r="C336" s="39">
        <v>216935</v>
      </c>
      <c r="D336" s="58" t="s">
        <v>101</v>
      </c>
      <c r="E336" s="245" t="s">
        <v>827</v>
      </c>
      <c r="F336" s="431">
        <f>SUMIF(lastik!C:C,C336,lastik!J:J)</f>
        <v>4</v>
      </c>
      <c r="G336" s="431">
        <f t="shared" si="39"/>
        <v>4</v>
      </c>
      <c r="H336" s="431">
        <v>0</v>
      </c>
      <c r="I336" s="431">
        <v>4</v>
      </c>
      <c r="J336" s="431">
        <f>SUMIF(beklenen!F:F,C336,beklenen!J:J)</f>
        <v>12</v>
      </c>
      <c r="K336" s="431">
        <f t="shared" si="46"/>
        <v>0</v>
      </c>
      <c r="L336" s="435"/>
      <c r="M336" s="429"/>
      <c r="N336" s="429"/>
      <c r="O336" s="429"/>
    </row>
    <row r="337" spans="1:22" x14ac:dyDescent="0.35">
      <c r="A337" s="31" t="s">
        <v>82</v>
      </c>
      <c r="B337" s="247" t="s">
        <v>430</v>
      </c>
      <c r="C337" s="245">
        <v>545829</v>
      </c>
      <c r="D337" s="59" t="s">
        <v>101</v>
      </c>
      <c r="E337" s="245" t="s">
        <v>1495</v>
      </c>
      <c r="F337" s="431">
        <f>SUMIF(lastik!C:C,C337,lastik!J:J)</f>
        <v>4</v>
      </c>
      <c r="G337" s="431">
        <f>F337</f>
        <v>4</v>
      </c>
      <c r="H337" s="431">
        <v>0</v>
      </c>
      <c r="I337" s="431">
        <v>4</v>
      </c>
      <c r="J337" s="431">
        <f>SUMIF(beklenen!F:F,C337,beklenen!J:J)</f>
        <v>0</v>
      </c>
      <c r="K337" s="431">
        <f t="shared" si="46"/>
        <v>0</v>
      </c>
      <c r="L337" s="435"/>
      <c r="M337" s="429"/>
      <c r="N337" s="429"/>
      <c r="O337" s="429"/>
    </row>
    <row r="338" spans="1:22" x14ac:dyDescent="0.35">
      <c r="A338" s="31" t="s">
        <v>82</v>
      </c>
      <c r="B338" s="247"/>
      <c r="C338" s="37">
        <v>544096</v>
      </c>
      <c r="D338" s="109" t="s">
        <v>102</v>
      </c>
      <c r="E338" s="37" t="s">
        <v>1302</v>
      </c>
      <c r="F338" s="431">
        <f>SUMIF(lastik!C:C,C338,lastik!J:J)</f>
        <v>0</v>
      </c>
      <c r="G338" s="431">
        <f t="shared" si="39"/>
        <v>0</v>
      </c>
      <c r="H338" s="431">
        <v>4</v>
      </c>
      <c r="I338" s="431">
        <v>4</v>
      </c>
      <c r="J338" s="431">
        <f>SUMIF(beklenen!F:F,C338,beklenen!J:J)</f>
        <v>0</v>
      </c>
      <c r="K338" s="431">
        <f t="shared" si="46"/>
        <v>4</v>
      </c>
      <c r="L338" s="435"/>
      <c r="M338" s="429"/>
      <c r="N338" s="429"/>
      <c r="O338" s="439"/>
    </row>
    <row r="339" spans="1:22" x14ac:dyDescent="0.35">
      <c r="A339" s="31" t="s">
        <v>82</v>
      </c>
      <c r="B339" s="247"/>
      <c r="C339" s="37">
        <v>544312</v>
      </c>
      <c r="D339" s="132" t="s">
        <v>102</v>
      </c>
      <c r="E339" s="37" t="s">
        <v>1309</v>
      </c>
      <c r="F339" s="431">
        <f>SUMIF(lastik!C:C,C339,lastik!J:J)</f>
        <v>4</v>
      </c>
      <c r="G339" s="431">
        <f>F339</f>
        <v>4</v>
      </c>
      <c r="H339" s="431">
        <v>0</v>
      </c>
      <c r="I339" s="431">
        <v>4</v>
      </c>
      <c r="J339" s="431">
        <f>SUMIF(beklenen!F:F,C339,beklenen!J:J)</f>
        <v>0</v>
      </c>
      <c r="K339" s="431">
        <f t="shared" si="46"/>
        <v>0</v>
      </c>
      <c r="L339" s="435"/>
      <c r="M339" s="429"/>
      <c r="N339" s="429"/>
      <c r="O339" s="439"/>
    </row>
    <row r="340" spans="1:22" x14ac:dyDescent="0.35">
      <c r="A340" s="31" t="s">
        <v>82</v>
      </c>
      <c r="B340" s="247" t="s">
        <v>430</v>
      </c>
      <c r="C340" s="373">
        <v>216905</v>
      </c>
      <c r="D340" s="100" t="s">
        <v>102</v>
      </c>
      <c r="E340" s="37" t="s">
        <v>545</v>
      </c>
      <c r="F340" s="431">
        <f>SUMIF(lastik!C:C,C340,lastik!J:J)</f>
        <v>8</v>
      </c>
      <c r="G340" s="431">
        <f t="shared" si="39"/>
        <v>8</v>
      </c>
      <c r="H340" s="431">
        <v>0</v>
      </c>
      <c r="I340" s="431">
        <v>8</v>
      </c>
      <c r="J340" s="431">
        <f>SUMIF(beklenen!F:F,C340,beklenen!J:J)</f>
        <v>0</v>
      </c>
      <c r="K340" s="431">
        <f t="shared" si="46"/>
        <v>0</v>
      </c>
      <c r="L340" s="435"/>
      <c r="M340" s="429"/>
      <c r="N340" s="429"/>
      <c r="O340" s="429"/>
    </row>
    <row r="341" spans="1:22" x14ac:dyDescent="0.35">
      <c r="A341" s="31" t="s">
        <v>82</v>
      </c>
      <c r="B341" s="247" t="s">
        <v>430</v>
      </c>
      <c r="C341" s="373">
        <v>545823</v>
      </c>
      <c r="D341" s="133" t="s">
        <v>102</v>
      </c>
      <c r="E341" s="37" t="s">
        <v>1114</v>
      </c>
      <c r="F341" s="431">
        <f>SUMIF(lastik!C:C,C341,lastik!J:J)</f>
        <v>6</v>
      </c>
      <c r="G341" s="431">
        <f t="shared" si="39"/>
        <v>6</v>
      </c>
      <c r="H341" s="431">
        <v>0</v>
      </c>
      <c r="I341" s="436">
        <v>4</v>
      </c>
      <c r="J341" s="431">
        <f>SUMIF(beklenen!F:F,C341,beklenen!J:J)</f>
        <v>0</v>
      </c>
      <c r="K341" s="431">
        <f t="shared" si="46"/>
        <v>0</v>
      </c>
      <c r="L341" s="435"/>
      <c r="M341" s="429"/>
      <c r="N341" s="429"/>
      <c r="O341" s="429"/>
    </row>
    <row r="342" spans="1:22" x14ac:dyDescent="0.35">
      <c r="A342" s="31" t="s">
        <v>82</v>
      </c>
      <c r="B342" s="247"/>
      <c r="C342" s="245">
        <v>216870</v>
      </c>
      <c r="D342" s="73" t="s">
        <v>103</v>
      </c>
      <c r="E342" s="245" t="s">
        <v>351</v>
      </c>
      <c r="F342" s="431">
        <f>SUMIF(lastik!C:C,C342,lastik!J:J)</f>
        <v>16</v>
      </c>
      <c r="G342" s="431">
        <f t="shared" si="39"/>
        <v>16</v>
      </c>
      <c r="H342" s="431">
        <v>4</v>
      </c>
      <c r="I342" s="431">
        <v>4</v>
      </c>
      <c r="J342" s="431">
        <f>SUMIF(beklenen!F:F,C342,beklenen!J:J)</f>
        <v>0</v>
      </c>
      <c r="K342" s="431">
        <f t="shared" si="46"/>
        <v>0</v>
      </c>
      <c r="L342" s="435"/>
      <c r="M342" s="429"/>
      <c r="N342" s="429"/>
      <c r="O342" s="439"/>
    </row>
    <row r="343" spans="1:22" x14ac:dyDescent="0.35">
      <c r="A343" s="31" t="s">
        <v>82</v>
      </c>
      <c r="B343" s="247"/>
      <c r="C343" s="245">
        <v>216562</v>
      </c>
      <c r="D343" s="62" t="s">
        <v>103</v>
      </c>
      <c r="E343" s="245" t="s">
        <v>1286</v>
      </c>
      <c r="F343" s="431">
        <f>SUMIF(lastik!C:C,C343,lastik!J:J)</f>
        <v>8</v>
      </c>
      <c r="G343" s="431">
        <f>F343</f>
        <v>8</v>
      </c>
      <c r="H343" s="431">
        <v>4</v>
      </c>
      <c r="I343" s="431">
        <v>4</v>
      </c>
      <c r="J343" s="431">
        <f>SUMIF(beklenen!F:F,C343,beklenen!J:J)</f>
        <v>0</v>
      </c>
      <c r="K343" s="431">
        <f t="shared" si="46"/>
        <v>0</v>
      </c>
      <c r="L343" s="435"/>
      <c r="M343" s="429"/>
      <c r="N343" s="429"/>
      <c r="O343" s="439"/>
    </row>
    <row r="344" spans="1:22" x14ac:dyDescent="0.35">
      <c r="A344" s="31" t="s">
        <v>82</v>
      </c>
      <c r="B344" s="247"/>
      <c r="C344" s="245">
        <v>544309</v>
      </c>
      <c r="D344" s="143" t="s">
        <v>103</v>
      </c>
      <c r="E344" s="245" t="s">
        <v>769</v>
      </c>
      <c r="F344" s="431">
        <f>SUMIF(lastik!C:C,C344,lastik!J:J)</f>
        <v>2</v>
      </c>
      <c r="G344" s="431">
        <f t="shared" si="39"/>
        <v>2</v>
      </c>
      <c r="H344" s="431">
        <v>4</v>
      </c>
      <c r="I344" s="431">
        <v>4</v>
      </c>
      <c r="J344" s="431">
        <f>SUMIF(beklenen!F:F,C344,beklenen!J:J)</f>
        <v>0</v>
      </c>
      <c r="K344" s="431">
        <f t="shared" ref="K344:K345" si="48">IF((G344+J344)&lt;=H344,H344-(G344+J344),0)-M344</f>
        <v>2</v>
      </c>
      <c r="L344" s="435"/>
      <c r="M344" s="429"/>
      <c r="N344" s="429"/>
      <c r="O344" s="439"/>
    </row>
    <row r="345" spans="1:22" x14ac:dyDescent="0.35">
      <c r="A345" s="31" t="s">
        <v>82</v>
      </c>
      <c r="B345" s="247" t="s">
        <v>430</v>
      </c>
      <c r="C345" s="245">
        <v>216977</v>
      </c>
      <c r="D345" s="62" t="s">
        <v>103</v>
      </c>
      <c r="E345" s="245" t="s">
        <v>1131</v>
      </c>
      <c r="F345" s="431">
        <f>SUMIF(lastik!C:C,C345,lastik!J:J)</f>
        <v>44</v>
      </c>
      <c r="G345" s="431">
        <f t="shared" si="39"/>
        <v>44</v>
      </c>
      <c r="H345" s="431">
        <v>0</v>
      </c>
      <c r="I345" s="431">
        <v>4</v>
      </c>
      <c r="J345" s="431">
        <f>SUMIF(beklenen!F:F,C345,beklenen!J:J)</f>
        <v>0</v>
      </c>
      <c r="K345" s="431">
        <f t="shared" si="48"/>
        <v>0</v>
      </c>
      <c r="L345" s="435"/>
      <c r="M345" s="429"/>
      <c r="N345" s="429"/>
      <c r="O345" s="429"/>
    </row>
    <row r="346" spans="1:22" x14ac:dyDescent="0.35">
      <c r="A346" s="31" t="s">
        <v>82</v>
      </c>
      <c r="B346" s="247" t="s">
        <v>430</v>
      </c>
      <c r="C346" s="245">
        <v>545811</v>
      </c>
      <c r="D346" s="124" t="s">
        <v>103</v>
      </c>
      <c r="E346" s="245" t="s">
        <v>428</v>
      </c>
      <c r="F346" s="431">
        <f>SUMIF(lastik!C:C,C346,lastik!J:J)</f>
        <v>12</v>
      </c>
      <c r="G346" s="431">
        <f t="shared" si="39"/>
        <v>12</v>
      </c>
      <c r="H346" s="431">
        <v>0</v>
      </c>
      <c r="I346" s="431">
        <v>8</v>
      </c>
      <c r="J346" s="431">
        <f>SUMIF(beklenen!F:F,C346,beklenen!J:J)</f>
        <v>0</v>
      </c>
      <c r="K346" s="431">
        <f t="shared" si="46"/>
        <v>0</v>
      </c>
      <c r="L346" s="435"/>
      <c r="M346" s="429"/>
      <c r="N346" s="429"/>
      <c r="O346" s="429"/>
    </row>
    <row r="347" spans="1:22" x14ac:dyDescent="0.35">
      <c r="A347" s="31" t="s">
        <v>82</v>
      </c>
      <c r="B347" s="247" t="s">
        <v>798</v>
      </c>
      <c r="C347" s="37" t="s">
        <v>1999</v>
      </c>
      <c r="D347" s="231" t="s">
        <v>2000</v>
      </c>
      <c r="E347" s="37" t="s">
        <v>2001</v>
      </c>
      <c r="F347" s="431">
        <f>SUMIF(lastik!C:C,C347,lastik!J:J)</f>
        <v>0</v>
      </c>
      <c r="G347" s="431">
        <f>F347</f>
        <v>0</v>
      </c>
      <c r="H347" s="431">
        <v>0</v>
      </c>
      <c r="I347" s="431">
        <v>8</v>
      </c>
      <c r="J347" s="431">
        <f>SUMIF(beklenen!F:F,C347,beklenen!J:J)</f>
        <v>0</v>
      </c>
      <c r="K347" s="431">
        <f t="shared" si="46"/>
        <v>0</v>
      </c>
      <c r="L347" s="435"/>
      <c r="M347" s="429"/>
      <c r="N347" s="429"/>
      <c r="O347" s="429"/>
    </row>
    <row r="348" spans="1:22" x14ac:dyDescent="0.35">
      <c r="A348" s="31" t="s">
        <v>82</v>
      </c>
      <c r="B348" s="247"/>
      <c r="C348" s="245">
        <v>216645</v>
      </c>
      <c r="D348" s="62" t="s">
        <v>1262</v>
      </c>
      <c r="E348" s="245" t="s">
        <v>2959</v>
      </c>
      <c r="F348" s="431">
        <f>SUMIF(lastik!C:C,C348,lastik!J:J)</f>
        <v>12</v>
      </c>
      <c r="G348" s="431">
        <f>F348</f>
        <v>12</v>
      </c>
      <c r="H348" s="431">
        <v>0</v>
      </c>
      <c r="I348" s="431">
        <v>8</v>
      </c>
      <c r="L348" s="435"/>
      <c r="M348" s="429"/>
      <c r="N348" s="429"/>
      <c r="O348" s="429"/>
    </row>
    <row r="349" spans="1:22" x14ac:dyDescent="0.35">
      <c r="A349" s="31" t="s">
        <v>82</v>
      </c>
      <c r="B349" s="247"/>
      <c r="C349" s="245">
        <v>544103</v>
      </c>
      <c r="D349" s="75" t="s">
        <v>1262</v>
      </c>
      <c r="E349" s="245" t="s">
        <v>1877</v>
      </c>
      <c r="F349" s="431">
        <f>SUMIF(lastik!C:C,C349,lastik!J:J)</f>
        <v>4</v>
      </c>
      <c r="G349" s="431">
        <f t="shared" si="39"/>
        <v>4</v>
      </c>
      <c r="H349" s="431">
        <v>4</v>
      </c>
      <c r="I349" s="431">
        <v>4</v>
      </c>
      <c r="J349" s="431">
        <f>SUMIF(beklenen!F:F,C349,beklenen!J:J)</f>
        <v>0</v>
      </c>
      <c r="K349" s="431">
        <f t="shared" si="46"/>
        <v>0</v>
      </c>
      <c r="L349" s="435"/>
      <c r="M349" s="429"/>
      <c r="N349" s="429"/>
      <c r="O349" s="439"/>
      <c r="V349" s="429" t="s">
        <v>366</v>
      </c>
    </row>
    <row r="350" spans="1:22" x14ac:dyDescent="0.35">
      <c r="A350" s="31" t="s">
        <v>82</v>
      </c>
      <c r="B350" s="247" t="s">
        <v>430</v>
      </c>
      <c r="C350" s="245">
        <v>545808</v>
      </c>
      <c r="D350" s="62" t="s">
        <v>1262</v>
      </c>
      <c r="E350" s="245" t="s">
        <v>1591</v>
      </c>
      <c r="F350" s="431">
        <f>SUMIF(lastik!C:C,C350,lastik!J:J)</f>
        <v>0</v>
      </c>
      <c r="G350" s="431">
        <f>F350</f>
        <v>0</v>
      </c>
      <c r="H350" s="431">
        <v>0</v>
      </c>
      <c r="I350" s="431">
        <v>8</v>
      </c>
      <c r="J350" s="431">
        <f>SUMIF(beklenen!F:F,C350,beklenen!J:J)</f>
        <v>0</v>
      </c>
      <c r="K350" s="431">
        <f t="shared" si="46"/>
        <v>0</v>
      </c>
      <c r="L350" s="435"/>
      <c r="M350" s="429"/>
      <c r="N350" s="429"/>
      <c r="O350" s="439"/>
    </row>
    <row r="351" spans="1:22" x14ac:dyDescent="0.35">
      <c r="A351" s="31" t="s">
        <v>82</v>
      </c>
      <c r="B351" s="247" t="s">
        <v>430</v>
      </c>
      <c r="C351" s="245">
        <v>511916</v>
      </c>
      <c r="D351" s="124" t="s">
        <v>1262</v>
      </c>
      <c r="E351" s="245" t="s">
        <v>2625</v>
      </c>
      <c r="F351" s="431">
        <f>SUMIF(lastik!C:C,C351,lastik!J:J)</f>
        <v>8</v>
      </c>
      <c r="G351" s="431">
        <f>F351</f>
        <v>8</v>
      </c>
      <c r="H351" s="431">
        <v>0</v>
      </c>
      <c r="I351" s="431">
        <v>0</v>
      </c>
      <c r="J351" s="431">
        <f>SUMIF(beklenen!F:F,C351,beklenen!J:J)</f>
        <v>0</v>
      </c>
      <c r="K351" s="431">
        <f t="shared" si="46"/>
        <v>0</v>
      </c>
      <c r="L351" s="435"/>
      <c r="M351" s="429"/>
      <c r="N351" s="429"/>
      <c r="O351" s="439"/>
    </row>
    <row r="352" spans="1:22" x14ac:dyDescent="0.35">
      <c r="A352" s="31" t="s">
        <v>82</v>
      </c>
      <c r="B352" s="247"/>
      <c r="C352" s="467">
        <v>544070</v>
      </c>
      <c r="D352" s="100" t="s">
        <v>763</v>
      </c>
      <c r="E352" s="37" t="s">
        <v>782</v>
      </c>
      <c r="F352" s="431">
        <f>SUMIF(lastik!C:C,C352,lastik!J:J)</f>
        <v>12</v>
      </c>
      <c r="G352" s="431">
        <f t="shared" si="39"/>
        <v>12</v>
      </c>
      <c r="H352" s="431">
        <v>4</v>
      </c>
      <c r="I352" s="431">
        <v>4</v>
      </c>
      <c r="J352" s="431">
        <f>SUMIF(beklenen!F:F,C352,beklenen!J:J)</f>
        <v>0</v>
      </c>
      <c r="K352" s="431">
        <f t="shared" si="46"/>
        <v>0</v>
      </c>
      <c r="L352" s="435"/>
      <c r="M352" s="429"/>
      <c r="N352" s="429"/>
      <c r="O352" s="439"/>
    </row>
    <row r="353" spans="1:15" x14ac:dyDescent="0.35">
      <c r="A353" s="31" t="s">
        <v>82</v>
      </c>
      <c r="B353" s="247"/>
      <c r="C353" s="118">
        <v>544316</v>
      </c>
      <c r="D353" s="468" t="s">
        <v>763</v>
      </c>
      <c r="E353" s="37" t="s">
        <v>1303</v>
      </c>
      <c r="F353" s="431">
        <f>SUMIF(lastik!C:C,C353,lastik!J:J)</f>
        <v>0</v>
      </c>
      <c r="G353" s="431">
        <f>F353</f>
        <v>0</v>
      </c>
      <c r="J353" s="431">
        <f>SUMIF(beklenen!F:F,C353,beklenen!J:J)</f>
        <v>0</v>
      </c>
      <c r="K353" s="431">
        <f t="shared" si="46"/>
        <v>0</v>
      </c>
      <c r="L353" s="435"/>
      <c r="M353" s="429"/>
      <c r="N353" s="429"/>
      <c r="O353" s="439"/>
    </row>
    <row r="354" spans="1:15" x14ac:dyDescent="0.35">
      <c r="A354" s="31" t="s">
        <v>82</v>
      </c>
      <c r="B354" s="247"/>
      <c r="C354" s="37">
        <v>544224</v>
      </c>
      <c r="D354" s="100" t="s">
        <v>763</v>
      </c>
      <c r="E354" s="37" t="s">
        <v>764</v>
      </c>
      <c r="F354" s="431">
        <f>SUMIF(lastik!C:C,C354,lastik!J:J)</f>
        <v>2</v>
      </c>
      <c r="G354" s="431">
        <f t="shared" si="39"/>
        <v>2</v>
      </c>
      <c r="H354" s="431">
        <v>4</v>
      </c>
      <c r="I354" s="431">
        <v>4</v>
      </c>
      <c r="J354" s="431">
        <f>SUMIF(beklenen!F:F,C354,beklenen!J:J)</f>
        <v>0</v>
      </c>
      <c r="K354" s="431">
        <f t="shared" ref="K354:K385" si="49">IF((G354+J354)&lt;=H354,H354-(G354+J354),0)-M354</f>
        <v>2</v>
      </c>
      <c r="L354" s="435"/>
      <c r="M354" s="429"/>
      <c r="N354" s="429"/>
      <c r="O354" s="439"/>
    </row>
    <row r="355" spans="1:15" x14ac:dyDescent="0.35">
      <c r="A355" s="31" t="s">
        <v>82</v>
      </c>
      <c r="B355" s="247" t="s">
        <v>430</v>
      </c>
      <c r="C355" s="467">
        <v>216995</v>
      </c>
      <c r="D355" s="133" t="s">
        <v>763</v>
      </c>
      <c r="E355" s="37" t="s">
        <v>827</v>
      </c>
      <c r="F355" s="431">
        <f>SUMIF(lastik!C:C,C355,lastik!J:J)</f>
        <v>8</v>
      </c>
      <c r="G355" s="431">
        <f t="shared" si="39"/>
        <v>8</v>
      </c>
      <c r="H355" s="431">
        <v>0</v>
      </c>
      <c r="I355" s="431">
        <v>4</v>
      </c>
      <c r="J355" s="431">
        <f>SUMIF(beklenen!F:F,C355,beklenen!J:J)</f>
        <v>0</v>
      </c>
      <c r="K355" s="431">
        <f t="shared" si="49"/>
        <v>0</v>
      </c>
      <c r="L355" s="435"/>
      <c r="M355" s="429"/>
      <c r="N355" s="429"/>
      <c r="O355" s="429"/>
    </row>
    <row r="356" spans="1:15" x14ac:dyDescent="0.35">
      <c r="A356" s="31" t="s">
        <v>82</v>
      </c>
      <c r="B356" s="247" t="s">
        <v>430</v>
      </c>
      <c r="C356" s="251">
        <v>216998</v>
      </c>
      <c r="D356" s="245" t="s">
        <v>2403</v>
      </c>
      <c r="E356" s="245" t="s">
        <v>2404</v>
      </c>
      <c r="F356" s="431">
        <f>SUMIF(lastik!C:C,C356,lastik!J:J)</f>
        <v>3</v>
      </c>
      <c r="G356" s="431">
        <f>F356</f>
        <v>3</v>
      </c>
      <c r="H356" s="431">
        <v>0</v>
      </c>
      <c r="I356" s="431">
        <v>4</v>
      </c>
      <c r="J356" s="431">
        <f>SUMIF(beklenen!F:F,C356,beklenen!J:J)</f>
        <v>5</v>
      </c>
      <c r="K356" s="431">
        <f t="shared" si="49"/>
        <v>0</v>
      </c>
      <c r="L356" s="435"/>
      <c r="M356" s="429"/>
      <c r="N356" s="429"/>
      <c r="O356" s="429"/>
    </row>
    <row r="357" spans="1:15" x14ac:dyDescent="0.35">
      <c r="A357" s="31" t="s">
        <v>82</v>
      </c>
      <c r="B357" s="247" t="s">
        <v>430</v>
      </c>
      <c r="C357" s="184">
        <v>545821</v>
      </c>
      <c r="D357" s="110" t="s">
        <v>1455</v>
      </c>
      <c r="E357" s="37" t="s">
        <v>1496</v>
      </c>
      <c r="F357" s="431">
        <f>SUMIF(lastik!C:C,C357,lastik!J:J)</f>
        <v>4</v>
      </c>
      <c r="G357" s="431">
        <f>F357</f>
        <v>4</v>
      </c>
      <c r="H357" s="431">
        <v>0</v>
      </c>
      <c r="I357" s="431">
        <v>4</v>
      </c>
      <c r="J357" s="431">
        <f>SUMIF(beklenen!F:F,C357,beklenen!J:J)</f>
        <v>0</v>
      </c>
      <c r="K357" s="431">
        <f t="shared" si="49"/>
        <v>0</v>
      </c>
      <c r="L357" s="435"/>
      <c r="M357" s="429"/>
      <c r="N357" s="429"/>
      <c r="O357" s="429"/>
    </row>
    <row r="358" spans="1:15" x14ac:dyDescent="0.35">
      <c r="A358" s="31" t="s">
        <v>82</v>
      </c>
      <c r="B358" s="247"/>
      <c r="C358" s="245">
        <v>544321</v>
      </c>
      <c r="D358" s="245" t="s">
        <v>765</v>
      </c>
      <c r="E358" s="245" t="s">
        <v>778</v>
      </c>
      <c r="F358" s="431">
        <f>SUMIF(lastik!C:C,C358,lastik!J:J)</f>
        <v>0</v>
      </c>
      <c r="G358" s="431">
        <f t="shared" si="39"/>
        <v>0</v>
      </c>
      <c r="H358" s="431">
        <v>4</v>
      </c>
      <c r="I358" s="431">
        <v>4</v>
      </c>
      <c r="J358" s="431">
        <f>SUMIF(beklenen!F:F,C358,beklenen!J:J)</f>
        <v>0</v>
      </c>
      <c r="K358" s="431">
        <f t="shared" si="49"/>
        <v>4</v>
      </c>
      <c r="L358" s="435"/>
      <c r="M358" s="429"/>
      <c r="N358" s="429"/>
      <c r="O358" s="439"/>
    </row>
    <row r="359" spans="1:15" x14ac:dyDescent="0.35">
      <c r="A359" s="31" t="s">
        <v>82</v>
      </c>
      <c r="B359" s="247"/>
      <c r="C359" s="245">
        <v>544226</v>
      </c>
      <c r="D359" s="444" t="s">
        <v>765</v>
      </c>
      <c r="E359" s="245" t="s">
        <v>766</v>
      </c>
      <c r="F359" s="431">
        <f>SUMIF(lastik!C:C,C359,lastik!J:J)</f>
        <v>8</v>
      </c>
      <c r="G359" s="431">
        <f t="shared" si="39"/>
        <v>8</v>
      </c>
      <c r="H359" s="431">
        <v>4</v>
      </c>
      <c r="I359" s="431">
        <v>4</v>
      </c>
      <c r="J359" s="431">
        <f>SUMIF(beklenen!F:F,C359,beklenen!J:J)</f>
        <v>0</v>
      </c>
      <c r="K359" s="431">
        <f t="shared" si="49"/>
        <v>0</v>
      </c>
      <c r="L359" s="435"/>
      <c r="M359" s="429"/>
      <c r="N359" s="429"/>
      <c r="O359" s="439"/>
    </row>
    <row r="360" spans="1:15" x14ac:dyDescent="0.35">
      <c r="A360" s="31" t="s">
        <v>82</v>
      </c>
      <c r="B360" s="335"/>
      <c r="C360" s="89">
        <v>544310</v>
      </c>
      <c r="D360" s="217" t="s">
        <v>487</v>
      </c>
      <c r="E360" s="89" t="s">
        <v>758</v>
      </c>
      <c r="F360" s="431">
        <f>SUMIF(lastik!C:C,C360,lastik!J:J)</f>
        <v>2</v>
      </c>
      <c r="G360" s="431">
        <f t="shared" si="39"/>
        <v>2</v>
      </c>
      <c r="H360" s="431">
        <v>8</v>
      </c>
      <c r="I360" s="431">
        <v>8</v>
      </c>
      <c r="J360" s="431">
        <f>SUMIF(beklenen!F:F,C360,beklenen!J:J)</f>
        <v>0</v>
      </c>
      <c r="K360" s="431">
        <f t="shared" si="49"/>
        <v>6</v>
      </c>
      <c r="L360" s="435"/>
      <c r="M360" s="429"/>
      <c r="N360" s="429"/>
      <c r="O360" s="439"/>
    </row>
    <row r="361" spans="1:15" x14ac:dyDescent="0.35">
      <c r="A361" s="31" t="s">
        <v>82</v>
      </c>
      <c r="B361" s="335"/>
      <c r="C361" s="78">
        <v>544313</v>
      </c>
      <c r="D361" s="140" t="s">
        <v>487</v>
      </c>
      <c r="E361" s="349" t="s">
        <v>488</v>
      </c>
      <c r="F361" s="431">
        <f>SUMIF(lastik!C:C,C361,lastik!J:J)</f>
        <v>0</v>
      </c>
      <c r="G361" s="431">
        <f t="shared" si="39"/>
        <v>0</v>
      </c>
      <c r="H361" s="431">
        <v>4</v>
      </c>
      <c r="I361" s="431">
        <v>4</v>
      </c>
      <c r="J361" s="431">
        <f>SUMIF(beklenen!F:F,C361,beklenen!J:J)</f>
        <v>0</v>
      </c>
      <c r="K361" s="431">
        <f t="shared" si="49"/>
        <v>4</v>
      </c>
      <c r="L361" s="435"/>
      <c r="M361" s="429"/>
      <c r="N361" s="429"/>
      <c r="O361" s="439"/>
    </row>
    <row r="362" spans="1:15" x14ac:dyDescent="0.35">
      <c r="A362" s="31" t="s">
        <v>82</v>
      </c>
      <c r="B362" s="247" t="s">
        <v>430</v>
      </c>
      <c r="C362" s="349">
        <v>216996</v>
      </c>
      <c r="D362" s="142" t="s">
        <v>487</v>
      </c>
      <c r="E362" s="349" t="s">
        <v>1500</v>
      </c>
      <c r="F362" s="431">
        <f>SUMIF(lastik!C:C,C362,lastik!J:J)</f>
        <v>4</v>
      </c>
      <c r="G362" s="431">
        <f t="shared" si="39"/>
        <v>4</v>
      </c>
      <c r="H362" s="431">
        <v>0</v>
      </c>
      <c r="I362" s="436">
        <v>4</v>
      </c>
      <c r="J362" s="431">
        <f>SUMIF(beklenen!F:F,C362,beklenen!J:J)</f>
        <v>0</v>
      </c>
      <c r="K362" s="431">
        <f t="shared" si="49"/>
        <v>0</v>
      </c>
      <c r="L362" s="435"/>
      <c r="M362" s="429"/>
      <c r="N362" s="429"/>
      <c r="O362" s="429"/>
    </row>
    <row r="363" spans="1:15" x14ac:dyDescent="0.35">
      <c r="A363" s="31" t="s">
        <v>82</v>
      </c>
      <c r="B363" s="247" t="s">
        <v>430</v>
      </c>
      <c r="C363" s="373">
        <v>545383</v>
      </c>
      <c r="D363" s="64" t="s">
        <v>487</v>
      </c>
      <c r="E363" s="399" t="s">
        <v>1141</v>
      </c>
      <c r="F363" s="431">
        <f>SUMIF(lastik!C:C,C363,lastik!J:J)</f>
        <v>8</v>
      </c>
      <c r="G363" s="431">
        <f>F363</f>
        <v>8</v>
      </c>
      <c r="H363" s="431">
        <v>0</v>
      </c>
      <c r="I363" s="436">
        <v>4</v>
      </c>
      <c r="J363" s="431">
        <f>SUMIF(beklenen!F:F,C363,beklenen!J:J)</f>
        <v>0</v>
      </c>
      <c r="K363" s="431">
        <f t="shared" si="49"/>
        <v>0</v>
      </c>
      <c r="L363" s="435"/>
      <c r="M363" s="429"/>
      <c r="N363" s="429"/>
      <c r="O363" s="429"/>
    </row>
    <row r="364" spans="1:15" x14ac:dyDescent="0.35">
      <c r="A364" s="31" t="s">
        <v>82</v>
      </c>
      <c r="B364" s="125"/>
      <c r="C364" s="126">
        <v>544188</v>
      </c>
      <c r="D364" s="243" t="s">
        <v>557</v>
      </c>
      <c r="E364" s="92" t="s">
        <v>754</v>
      </c>
      <c r="F364" s="431">
        <f>SUMIF(lastik!C:C,C364,lastik!J:J)</f>
        <v>7</v>
      </c>
      <c r="J364" s="431">
        <f>SUMIF(beklenen!F:F,C364,beklenen!J:J)</f>
        <v>0</v>
      </c>
      <c r="K364" s="431">
        <f t="shared" si="49"/>
        <v>0</v>
      </c>
      <c r="L364" s="435"/>
      <c r="M364" s="429"/>
      <c r="N364" s="429"/>
      <c r="O364" s="439"/>
    </row>
    <row r="365" spans="1:15" x14ac:dyDescent="0.35">
      <c r="A365" s="31" t="s">
        <v>82</v>
      </c>
      <c r="B365" s="125"/>
      <c r="C365" s="92">
        <v>544010</v>
      </c>
      <c r="D365" s="253" t="s">
        <v>557</v>
      </c>
      <c r="E365" s="92" t="s">
        <v>1906</v>
      </c>
      <c r="F365" s="431">
        <f>SUMIF(lastik!C:C,C365,lastik!J:J)</f>
        <v>3</v>
      </c>
      <c r="G365" s="431">
        <f>F365+F364</f>
        <v>10</v>
      </c>
      <c r="H365" s="431">
        <v>4</v>
      </c>
      <c r="I365" s="431">
        <v>4</v>
      </c>
      <c r="J365" s="431">
        <f>SUMIF(beklenen!F:F,C365,beklenen!J:J)</f>
        <v>0</v>
      </c>
      <c r="K365" s="431">
        <f t="shared" si="49"/>
        <v>0</v>
      </c>
      <c r="L365" s="435"/>
      <c r="M365" s="429"/>
      <c r="N365" s="429"/>
      <c r="O365" s="439"/>
    </row>
    <row r="366" spans="1:15" x14ac:dyDescent="0.35">
      <c r="A366" s="31" t="s">
        <v>82</v>
      </c>
      <c r="B366" s="247" t="s">
        <v>430</v>
      </c>
      <c r="C366" s="92">
        <v>216997</v>
      </c>
      <c r="D366" s="128" t="s">
        <v>557</v>
      </c>
      <c r="E366" s="92" t="s">
        <v>2360</v>
      </c>
      <c r="F366" s="431">
        <f>SUMIF(lastik!C:C,C366,lastik!J:J)</f>
        <v>4</v>
      </c>
      <c r="G366" s="431">
        <f>F366</f>
        <v>4</v>
      </c>
      <c r="H366" s="431">
        <v>4</v>
      </c>
      <c r="I366" s="431">
        <v>4</v>
      </c>
      <c r="J366" s="431">
        <f>SUMIF(beklenen!F:F,C366,beklenen!J:J)</f>
        <v>0</v>
      </c>
      <c r="K366" s="431">
        <f t="shared" si="49"/>
        <v>0</v>
      </c>
      <c r="L366" s="435"/>
      <c r="M366" s="429"/>
      <c r="N366" s="429"/>
      <c r="O366" s="439"/>
    </row>
    <row r="367" spans="1:15" x14ac:dyDescent="0.35">
      <c r="A367" s="31" t="s">
        <v>82</v>
      </c>
      <c r="B367" s="247" t="s">
        <v>430</v>
      </c>
      <c r="C367" s="92">
        <v>545837</v>
      </c>
      <c r="D367" s="144" t="s">
        <v>557</v>
      </c>
      <c r="E367" s="92" t="s">
        <v>1496</v>
      </c>
      <c r="F367" s="431">
        <f>SUMIF(lastik!C:C,C367,lastik!J:J)</f>
        <v>4</v>
      </c>
      <c r="G367" s="431">
        <f>F367</f>
        <v>4</v>
      </c>
      <c r="H367" s="431">
        <v>4</v>
      </c>
      <c r="I367" s="431">
        <v>4</v>
      </c>
      <c r="J367" s="431">
        <f>SUMIF(beklenen!F:F,C367,beklenen!J:J)</f>
        <v>0</v>
      </c>
      <c r="K367" s="431">
        <f t="shared" si="49"/>
        <v>0</v>
      </c>
      <c r="L367" s="435"/>
      <c r="M367" s="429"/>
      <c r="N367" s="429"/>
      <c r="O367" s="439"/>
    </row>
    <row r="368" spans="1:15" x14ac:dyDescent="0.35">
      <c r="A368" s="31" t="s">
        <v>82</v>
      </c>
      <c r="B368" s="247"/>
      <c r="C368" s="400">
        <v>544325</v>
      </c>
      <c r="D368" s="289" t="s">
        <v>761</v>
      </c>
      <c r="E368" s="445" t="s">
        <v>762</v>
      </c>
      <c r="F368" s="431">
        <f>SUMIF(lastik!C:C,C368,lastik!J:J)</f>
        <v>4</v>
      </c>
      <c r="G368" s="431">
        <f t="shared" ref="G368:G402" si="50">F368</f>
        <v>4</v>
      </c>
      <c r="H368" s="431">
        <v>2</v>
      </c>
      <c r="I368" s="431">
        <v>4</v>
      </c>
      <c r="J368" s="431">
        <f>SUMIF(beklenen!F:F,C368,beklenen!J:J)</f>
        <v>0</v>
      </c>
      <c r="K368" s="431">
        <f t="shared" si="49"/>
        <v>0</v>
      </c>
      <c r="L368" s="435"/>
      <c r="M368" s="429"/>
      <c r="N368" s="429"/>
      <c r="O368" s="439"/>
    </row>
    <row r="369" spans="1:15" x14ac:dyDescent="0.35">
      <c r="A369" s="441" t="s">
        <v>104</v>
      </c>
      <c r="B369" s="247" t="s">
        <v>430</v>
      </c>
      <c r="C369" s="45">
        <v>211162</v>
      </c>
      <c r="D369" s="45" t="s">
        <v>105</v>
      </c>
      <c r="E369" s="114" t="s">
        <v>106</v>
      </c>
      <c r="F369" s="431">
        <f>SUMIF(lastik!C:C,C369,lastik!J:J)</f>
        <v>2</v>
      </c>
      <c r="G369" s="431">
        <f t="shared" si="50"/>
        <v>2</v>
      </c>
      <c r="H369" s="431">
        <v>0</v>
      </c>
      <c r="I369" s="431">
        <v>12</v>
      </c>
      <c r="J369" s="431">
        <f>SUMIF(beklenen!F:F,C369,beklenen!J:J)</f>
        <v>0</v>
      </c>
      <c r="K369" s="431">
        <f t="shared" si="49"/>
        <v>0</v>
      </c>
      <c r="L369" s="435"/>
      <c r="M369" s="429"/>
      <c r="N369" s="429"/>
      <c r="O369" s="429"/>
    </row>
    <row r="370" spans="1:15" x14ac:dyDescent="0.35">
      <c r="A370" s="31" t="s">
        <v>104</v>
      </c>
      <c r="B370" s="247"/>
      <c r="C370" s="401">
        <v>214532</v>
      </c>
      <c r="D370" s="43" t="s">
        <v>107</v>
      </c>
      <c r="E370" s="245" t="s">
        <v>1310</v>
      </c>
      <c r="F370" s="431">
        <f>SUMIF(lastik!C:C,C370,lastik!J:J)</f>
        <v>15</v>
      </c>
      <c r="G370" s="431">
        <f>F370</f>
        <v>15</v>
      </c>
      <c r="H370" s="431">
        <v>4</v>
      </c>
      <c r="I370" s="431">
        <v>4</v>
      </c>
      <c r="J370" s="431">
        <f>SUMIF(beklenen!F:F,C370,beklenen!J:J)</f>
        <v>0</v>
      </c>
      <c r="K370" s="431">
        <f t="shared" si="49"/>
        <v>0</v>
      </c>
      <c r="L370" s="435"/>
      <c r="M370" s="429"/>
      <c r="N370" s="429"/>
      <c r="O370" s="439"/>
    </row>
    <row r="371" spans="1:15" x14ac:dyDescent="0.35">
      <c r="A371" s="31" t="s">
        <v>104</v>
      </c>
      <c r="B371" s="247" t="s">
        <v>430</v>
      </c>
      <c r="C371" s="39">
        <v>211171</v>
      </c>
      <c r="D371" s="59" t="s">
        <v>107</v>
      </c>
      <c r="E371" s="245" t="s">
        <v>108</v>
      </c>
      <c r="F371" s="431">
        <f>SUMIF(lastik!C:C,C371,lastik!J:J)</f>
        <v>4</v>
      </c>
      <c r="G371" s="431">
        <f t="shared" si="50"/>
        <v>4</v>
      </c>
      <c r="H371" s="431">
        <v>0</v>
      </c>
      <c r="I371" s="431">
        <v>8</v>
      </c>
      <c r="J371" s="431">
        <f>SUMIF(beklenen!F:F,C371,beklenen!J:J)</f>
        <v>0</v>
      </c>
      <c r="K371" s="431">
        <f t="shared" si="49"/>
        <v>0</v>
      </c>
      <c r="L371" s="435"/>
      <c r="M371" s="429"/>
      <c r="N371" s="429"/>
      <c r="O371" s="429"/>
    </row>
    <row r="372" spans="1:15" x14ac:dyDescent="0.35">
      <c r="A372" s="31" t="s">
        <v>104</v>
      </c>
      <c r="B372" s="247"/>
      <c r="C372" s="45">
        <v>213171</v>
      </c>
      <c r="D372" s="99" t="s">
        <v>109</v>
      </c>
      <c r="E372" s="114" t="s">
        <v>388</v>
      </c>
      <c r="F372" s="431">
        <f>SUMIF(lastik!C:C,C372,lastik!J:J)</f>
        <v>0</v>
      </c>
      <c r="G372" s="431">
        <f t="shared" si="50"/>
        <v>0</v>
      </c>
      <c r="H372" s="431">
        <v>4</v>
      </c>
      <c r="I372" s="431">
        <v>4</v>
      </c>
      <c r="J372" s="431">
        <f>SUMIF(beklenen!F:F,C372,beklenen!J:J)</f>
        <v>0</v>
      </c>
      <c r="K372" s="431">
        <f t="shared" si="49"/>
        <v>4</v>
      </c>
      <c r="L372" s="435"/>
      <c r="M372" s="429"/>
      <c r="N372" s="429"/>
      <c r="O372" s="439"/>
    </row>
    <row r="373" spans="1:15" x14ac:dyDescent="0.35">
      <c r="A373" s="31" t="s">
        <v>104</v>
      </c>
      <c r="B373" s="247"/>
      <c r="C373" s="245">
        <v>214534</v>
      </c>
      <c r="D373" s="47" t="s">
        <v>110</v>
      </c>
      <c r="E373" s="245" t="s">
        <v>1310</v>
      </c>
      <c r="F373" s="431">
        <f>SUMIF(lastik!C:C,C373,lastik!J:J)</f>
        <v>1</v>
      </c>
      <c r="G373" s="431">
        <f t="shared" si="50"/>
        <v>1</v>
      </c>
      <c r="H373" s="431">
        <v>8</v>
      </c>
      <c r="I373" s="431">
        <v>20</v>
      </c>
      <c r="J373" s="431">
        <f>SUMIF(beklenen!F:F,C373,beklenen!J:J)</f>
        <v>0</v>
      </c>
      <c r="K373" s="431">
        <f t="shared" si="49"/>
        <v>7</v>
      </c>
      <c r="L373" s="435"/>
      <c r="M373" s="429"/>
      <c r="N373" s="429"/>
      <c r="O373" s="439"/>
    </row>
    <row r="374" spans="1:15" x14ac:dyDescent="0.35">
      <c r="A374" s="31" t="s">
        <v>104</v>
      </c>
      <c r="B374" s="247"/>
      <c r="C374" s="39">
        <v>613203</v>
      </c>
      <c r="D374" s="43" t="s">
        <v>110</v>
      </c>
      <c r="E374" s="245" t="s">
        <v>1247</v>
      </c>
      <c r="F374" s="431">
        <f>SUMIF(lastik!C:C,C374,lastik!J:J)</f>
        <v>0</v>
      </c>
      <c r="G374" s="431">
        <f t="shared" si="50"/>
        <v>0</v>
      </c>
      <c r="H374" s="431">
        <v>8</v>
      </c>
      <c r="I374" s="431">
        <v>8</v>
      </c>
      <c r="J374" s="431">
        <f>SUMIF(beklenen!F:F,C374,beklenen!J:J)</f>
        <v>0</v>
      </c>
      <c r="K374" s="431">
        <f t="shared" si="49"/>
        <v>8</v>
      </c>
      <c r="L374" s="435"/>
      <c r="M374" s="429"/>
      <c r="N374" s="429"/>
      <c r="O374" s="439"/>
    </row>
    <row r="375" spans="1:15" x14ac:dyDescent="0.35">
      <c r="A375" s="31" t="s">
        <v>104</v>
      </c>
      <c r="B375" s="247" t="s">
        <v>1266</v>
      </c>
      <c r="C375" s="39">
        <v>315698</v>
      </c>
      <c r="D375" s="246" t="s">
        <v>110</v>
      </c>
      <c r="E375" s="245" t="s">
        <v>1918</v>
      </c>
      <c r="F375" s="431">
        <f>SUMIF(lastik!C:C,C375,lastik!J:J)</f>
        <v>0</v>
      </c>
      <c r="G375" s="431">
        <f>F375</f>
        <v>0</v>
      </c>
      <c r="H375" s="431">
        <v>4</v>
      </c>
      <c r="I375" s="431">
        <v>8</v>
      </c>
      <c r="J375" s="431">
        <f>SUMIF(beklenen!F:F,C375,beklenen!J:J)</f>
        <v>0</v>
      </c>
      <c r="K375" s="431">
        <f t="shared" si="49"/>
        <v>4</v>
      </c>
      <c r="L375" s="435"/>
      <c r="M375" s="429"/>
      <c r="N375" s="429"/>
      <c r="O375" s="439"/>
    </row>
    <row r="376" spans="1:15" x14ac:dyDescent="0.35">
      <c r="A376" s="31" t="s">
        <v>104</v>
      </c>
      <c r="B376" s="247" t="s">
        <v>430</v>
      </c>
      <c r="C376" s="39">
        <v>211198</v>
      </c>
      <c r="D376" s="246" t="s">
        <v>110</v>
      </c>
      <c r="E376" s="245" t="s">
        <v>517</v>
      </c>
      <c r="F376" s="431">
        <f>SUMIF(lastik!C:C,C376,lastik!J:J)</f>
        <v>10</v>
      </c>
      <c r="G376" s="431">
        <f t="shared" si="50"/>
        <v>10</v>
      </c>
      <c r="H376" s="431">
        <v>0</v>
      </c>
      <c r="I376" s="431">
        <v>20</v>
      </c>
      <c r="J376" s="431">
        <f>SUMIF(beklenen!F:F,C376,beklenen!J:J)</f>
        <v>0</v>
      </c>
      <c r="K376" s="431">
        <f t="shared" si="49"/>
        <v>0</v>
      </c>
      <c r="L376" s="435"/>
      <c r="M376" s="429"/>
      <c r="N376" s="429"/>
      <c r="O376" s="429"/>
    </row>
    <row r="377" spans="1:15" x14ac:dyDescent="0.35">
      <c r="A377" s="31" t="s">
        <v>104</v>
      </c>
      <c r="B377" s="247" t="s">
        <v>1502</v>
      </c>
      <c r="C377" s="39">
        <v>311666</v>
      </c>
      <c r="D377" s="59" t="s">
        <v>110</v>
      </c>
      <c r="E377" s="245" t="s">
        <v>1501</v>
      </c>
      <c r="F377" s="431">
        <f>SUMIF(lastik!C:C,C377,lastik!J:J)</f>
        <v>2</v>
      </c>
      <c r="G377" s="431">
        <f>F377</f>
        <v>2</v>
      </c>
      <c r="H377" s="431">
        <v>0</v>
      </c>
      <c r="I377" s="431">
        <v>16</v>
      </c>
      <c r="J377" s="431">
        <f>SUMIF(beklenen!F:F,C377,beklenen!J:J)</f>
        <v>0</v>
      </c>
      <c r="K377" s="431">
        <f t="shared" si="49"/>
        <v>0</v>
      </c>
      <c r="L377" s="435"/>
      <c r="M377" s="429"/>
      <c r="N377" s="429"/>
      <c r="O377" s="429"/>
    </row>
    <row r="378" spans="1:15" x14ac:dyDescent="0.35">
      <c r="A378" s="31" t="s">
        <v>104</v>
      </c>
      <c r="B378" s="247"/>
      <c r="C378" s="37">
        <v>214535</v>
      </c>
      <c r="D378" s="106" t="s">
        <v>111</v>
      </c>
      <c r="E378" s="114" t="s">
        <v>1287</v>
      </c>
      <c r="F378" s="431">
        <f>SUMIF(lastik!C:C,C378,lastik!J:J)</f>
        <v>27</v>
      </c>
      <c r="G378" s="431">
        <f>F378</f>
        <v>27</v>
      </c>
      <c r="H378" s="431">
        <v>20</v>
      </c>
      <c r="I378" s="431">
        <v>80</v>
      </c>
      <c r="J378" s="431">
        <f>SUMIF(beklenen!F:F,C378,beklenen!J:J)</f>
        <v>0</v>
      </c>
      <c r="K378" s="431">
        <f t="shared" si="49"/>
        <v>0</v>
      </c>
      <c r="L378" s="435"/>
      <c r="M378" s="429"/>
      <c r="N378" s="429"/>
      <c r="O378" s="439"/>
    </row>
    <row r="379" spans="1:15" x14ac:dyDescent="0.35">
      <c r="A379" s="31" t="s">
        <v>104</v>
      </c>
      <c r="B379" s="247"/>
      <c r="C379" s="45">
        <v>613341</v>
      </c>
      <c r="D379" s="104" t="s">
        <v>111</v>
      </c>
      <c r="E379" s="114" t="s">
        <v>113</v>
      </c>
      <c r="F379" s="431">
        <f>SUMIF(lastik!C:C,C379,lastik!J:J)</f>
        <v>0</v>
      </c>
      <c r="G379" s="431">
        <f t="shared" si="50"/>
        <v>0</v>
      </c>
      <c r="H379" s="431">
        <v>8</v>
      </c>
      <c r="I379" s="431">
        <v>12</v>
      </c>
      <c r="J379" s="431">
        <f>SUMIF(beklenen!F:F,C379,beklenen!J:J)</f>
        <v>0</v>
      </c>
      <c r="K379" s="431">
        <f t="shared" si="49"/>
        <v>8</v>
      </c>
      <c r="L379" s="435"/>
      <c r="M379" s="429"/>
      <c r="N379" s="429"/>
      <c r="O379" s="439"/>
    </row>
    <row r="380" spans="1:15" x14ac:dyDescent="0.35">
      <c r="A380" s="31" t="s">
        <v>104</v>
      </c>
      <c r="B380" s="247" t="s">
        <v>1266</v>
      </c>
      <c r="C380" s="45">
        <v>315697</v>
      </c>
      <c r="D380" s="106" t="s">
        <v>111</v>
      </c>
      <c r="E380" s="37" t="s">
        <v>1917</v>
      </c>
      <c r="F380" s="431">
        <f>SUMIF(lastik!C:C,C380,lastik!J:J)</f>
        <v>8</v>
      </c>
      <c r="G380" s="431">
        <f>F380</f>
        <v>8</v>
      </c>
      <c r="H380" s="431">
        <v>8</v>
      </c>
      <c r="I380" s="431">
        <v>12</v>
      </c>
      <c r="J380" s="431">
        <f>SUMIF(beklenen!F:F,C380,beklenen!J:J)</f>
        <v>0</v>
      </c>
      <c r="K380" s="431">
        <f t="shared" si="49"/>
        <v>0</v>
      </c>
      <c r="L380" s="435"/>
      <c r="M380" s="429"/>
      <c r="N380" s="429"/>
      <c r="O380" s="439"/>
    </row>
    <row r="381" spans="1:15" x14ac:dyDescent="0.35">
      <c r="A381" s="31" t="s">
        <v>104</v>
      </c>
      <c r="B381" s="247" t="s">
        <v>430</v>
      </c>
      <c r="C381" s="32">
        <v>211200</v>
      </c>
      <c r="D381" s="145" t="s">
        <v>111</v>
      </c>
      <c r="E381" s="37" t="s">
        <v>112</v>
      </c>
      <c r="F381" s="431">
        <f>SUMIF(lastik!C:C,C381,lastik!J:J)</f>
        <v>0</v>
      </c>
      <c r="G381" s="431">
        <f t="shared" si="50"/>
        <v>0</v>
      </c>
      <c r="H381" s="431">
        <v>20</v>
      </c>
      <c r="I381" s="431">
        <v>360</v>
      </c>
      <c r="J381" s="431">
        <f>SUMIF(beklenen!F:F,C381,beklenen!J:J)</f>
        <v>0</v>
      </c>
      <c r="K381" s="431">
        <f t="shared" si="49"/>
        <v>20</v>
      </c>
      <c r="L381" s="435"/>
      <c r="M381" s="429"/>
      <c r="N381" s="429"/>
      <c r="O381" s="429"/>
    </row>
    <row r="382" spans="1:15" x14ac:dyDescent="0.35">
      <c r="A382" s="31" t="s">
        <v>104</v>
      </c>
      <c r="B382" s="247"/>
      <c r="C382" s="39">
        <v>213364</v>
      </c>
      <c r="D382" s="97" t="s">
        <v>114</v>
      </c>
      <c r="E382" s="245" t="s">
        <v>1263</v>
      </c>
      <c r="F382" s="431">
        <f>SUMIF(lastik!C:C,C382,lastik!J:J)</f>
        <v>1</v>
      </c>
      <c r="G382" s="431">
        <f t="shared" si="50"/>
        <v>1</v>
      </c>
      <c r="H382" s="431">
        <v>0</v>
      </c>
      <c r="I382" s="431">
        <v>8</v>
      </c>
      <c r="J382" s="431">
        <f>SUMIF(beklenen!F:F,C382,beklenen!J:J)</f>
        <v>0</v>
      </c>
      <c r="K382" s="431">
        <f t="shared" si="49"/>
        <v>0</v>
      </c>
      <c r="L382" s="435"/>
      <c r="M382" s="429"/>
      <c r="N382" s="429"/>
      <c r="O382" s="439"/>
    </row>
    <row r="383" spans="1:15" x14ac:dyDescent="0.35">
      <c r="A383" s="31" t="s">
        <v>104</v>
      </c>
      <c r="B383" s="247" t="s">
        <v>430</v>
      </c>
      <c r="C383" s="39">
        <v>211215</v>
      </c>
      <c r="D383" s="59" t="s">
        <v>114</v>
      </c>
      <c r="E383" s="245" t="s">
        <v>115</v>
      </c>
      <c r="F383" s="431">
        <f>SUMIF(lastik!C:C,C383,lastik!J:J)</f>
        <v>0</v>
      </c>
      <c r="G383" s="431">
        <f t="shared" si="50"/>
        <v>0</v>
      </c>
      <c r="H383" s="431">
        <v>0</v>
      </c>
      <c r="I383" s="431">
        <v>8</v>
      </c>
      <c r="J383" s="431">
        <f>SUMIF(beklenen!F:F,C383,beklenen!J:J)</f>
        <v>0</v>
      </c>
      <c r="K383" s="431">
        <f t="shared" si="49"/>
        <v>0</v>
      </c>
      <c r="L383" s="435"/>
      <c r="M383" s="429"/>
      <c r="N383" s="429"/>
      <c r="O383" s="429"/>
    </row>
    <row r="384" spans="1:15" x14ac:dyDescent="0.35">
      <c r="A384" s="31" t="s">
        <v>104</v>
      </c>
      <c r="B384" s="247"/>
      <c r="C384" s="45">
        <v>214536</v>
      </c>
      <c r="D384" s="106" t="s">
        <v>116</v>
      </c>
      <c r="E384" s="114" t="s">
        <v>1288</v>
      </c>
      <c r="F384" s="431">
        <f>SUMIF(lastik!C:C,C384,lastik!J:J)</f>
        <v>0</v>
      </c>
      <c r="G384" s="431">
        <f t="shared" si="50"/>
        <v>0</v>
      </c>
      <c r="H384" s="431">
        <v>40</v>
      </c>
      <c r="I384" s="431">
        <v>80</v>
      </c>
      <c r="J384" s="431">
        <f>SUMIF(beklenen!F:F,C384,beklenen!J:J)</f>
        <v>0</v>
      </c>
      <c r="K384" s="431">
        <f t="shared" si="49"/>
        <v>40</v>
      </c>
      <c r="L384" s="435"/>
      <c r="M384" s="429"/>
      <c r="N384" s="429"/>
      <c r="O384" s="439"/>
    </row>
    <row r="385" spans="1:15" x14ac:dyDescent="0.35">
      <c r="A385" s="31" t="s">
        <v>104</v>
      </c>
      <c r="B385" s="247"/>
      <c r="C385" s="45">
        <v>613371</v>
      </c>
      <c r="D385" s="106" t="s">
        <v>116</v>
      </c>
      <c r="E385" s="114" t="s">
        <v>117</v>
      </c>
      <c r="F385" s="431">
        <f>SUMIF(lastik!C:C,C385,lastik!J:J)</f>
        <v>0</v>
      </c>
      <c r="G385" s="431">
        <f t="shared" si="50"/>
        <v>0</v>
      </c>
      <c r="H385" s="431">
        <v>8</v>
      </c>
      <c r="I385" s="431">
        <v>12</v>
      </c>
      <c r="J385" s="431">
        <f>SUMIF(beklenen!F:F,C385,beklenen!J:J)</f>
        <v>0</v>
      </c>
      <c r="K385" s="431">
        <f t="shared" si="49"/>
        <v>8</v>
      </c>
      <c r="L385" s="435"/>
      <c r="M385" s="429"/>
      <c r="N385" s="429"/>
      <c r="O385" s="439"/>
    </row>
    <row r="386" spans="1:15" x14ac:dyDescent="0.35">
      <c r="A386" s="31" t="s">
        <v>104</v>
      </c>
      <c r="B386" s="247"/>
      <c r="C386" s="45">
        <v>613383</v>
      </c>
      <c r="D386" s="104" t="s">
        <v>116</v>
      </c>
      <c r="E386" s="114" t="s">
        <v>118</v>
      </c>
      <c r="F386" s="431">
        <f>SUMIF(lastik!C:C,C386,lastik!J:J)</f>
        <v>0</v>
      </c>
      <c r="G386" s="431">
        <f t="shared" si="50"/>
        <v>0</v>
      </c>
      <c r="H386" s="431">
        <v>4</v>
      </c>
      <c r="I386" s="431">
        <v>8</v>
      </c>
      <c r="J386" s="431">
        <f>SUMIF(beklenen!F:F,C386,beklenen!J:J)</f>
        <v>0</v>
      </c>
      <c r="K386" s="431">
        <f t="shared" ref="K386:K417" si="51">IF((G386+J386)&lt;=H386,H386-(G386+J386),0)-M386</f>
        <v>4</v>
      </c>
      <c r="L386" s="435"/>
      <c r="M386" s="429"/>
      <c r="N386" s="429"/>
      <c r="O386" s="439"/>
    </row>
    <row r="387" spans="1:15" x14ac:dyDescent="0.35">
      <c r="A387" s="31" t="s">
        <v>104</v>
      </c>
      <c r="B387" s="247" t="s">
        <v>1266</v>
      </c>
      <c r="C387" s="45" t="s">
        <v>2135</v>
      </c>
      <c r="D387" s="106" t="s">
        <v>116</v>
      </c>
      <c r="E387" s="114" t="s">
        <v>1910</v>
      </c>
      <c r="F387" s="431">
        <f>SUMIF(lastik!C:C,C387,lastik!J:J)</f>
        <v>11</v>
      </c>
      <c r="G387" s="431">
        <f>F387</f>
        <v>11</v>
      </c>
      <c r="H387" s="431">
        <v>12</v>
      </c>
      <c r="I387" s="431">
        <v>40</v>
      </c>
      <c r="J387" s="431">
        <f>SUMIF(beklenen!F:F,C387,beklenen!J:J)</f>
        <v>0</v>
      </c>
      <c r="K387" s="431">
        <f t="shared" si="51"/>
        <v>1</v>
      </c>
      <c r="L387" s="435"/>
      <c r="M387" s="429"/>
      <c r="N387" s="429"/>
      <c r="O387" s="439"/>
    </row>
    <row r="388" spans="1:15" x14ac:dyDescent="0.35">
      <c r="A388" s="31" t="s">
        <v>104</v>
      </c>
      <c r="B388" s="247" t="s">
        <v>430</v>
      </c>
      <c r="C388" s="32">
        <v>212901</v>
      </c>
      <c r="D388" s="106" t="s">
        <v>116</v>
      </c>
      <c r="E388" s="37" t="s">
        <v>412</v>
      </c>
      <c r="F388" s="431">
        <f>SUMIF(lastik!C:C,C388,lastik!J:J)</f>
        <v>264</v>
      </c>
      <c r="G388" s="431">
        <f t="shared" si="50"/>
        <v>264</v>
      </c>
      <c r="H388" s="431">
        <v>20</v>
      </c>
      <c r="I388" s="431">
        <v>500</v>
      </c>
      <c r="J388" s="431">
        <f>SUMIF(beklenen!F:F,C388,beklenen!J:J)</f>
        <v>0</v>
      </c>
      <c r="K388" s="431">
        <f t="shared" si="51"/>
        <v>0</v>
      </c>
      <c r="L388" s="435"/>
      <c r="M388" s="429"/>
      <c r="N388" s="429"/>
      <c r="O388" s="429"/>
    </row>
    <row r="389" spans="1:15" x14ac:dyDescent="0.35">
      <c r="A389" s="31" t="s">
        <v>104</v>
      </c>
      <c r="B389" s="247" t="s">
        <v>1502</v>
      </c>
      <c r="C389" s="32" t="s">
        <v>2455</v>
      </c>
      <c r="D389" s="38" t="s">
        <v>116</v>
      </c>
      <c r="E389" s="37" t="s">
        <v>1503</v>
      </c>
      <c r="F389" s="431">
        <f>SUMIF(lastik!C:C,C389,lastik!J:J)</f>
        <v>69</v>
      </c>
      <c r="G389" s="431">
        <f>F389</f>
        <v>69</v>
      </c>
      <c r="H389" s="431">
        <v>0</v>
      </c>
      <c r="I389" s="431">
        <v>100</v>
      </c>
      <c r="J389" s="431">
        <f>SUMIF(beklenen!F:F,C389,beklenen!J:J)</f>
        <v>0</v>
      </c>
      <c r="K389" s="431">
        <f t="shared" si="51"/>
        <v>0</v>
      </c>
      <c r="L389" s="435"/>
      <c r="M389" s="429"/>
      <c r="N389" s="429"/>
      <c r="O389" s="429"/>
    </row>
    <row r="390" spans="1:15" x14ac:dyDescent="0.35">
      <c r="A390" s="31" t="s">
        <v>104</v>
      </c>
      <c r="B390" s="247"/>
      <c r="C390" s="245">
        <v>213442</v>
      </c>
      <c r="D390" s="97" t="s">
        <v>119</v>
      </c>
      <c r="E390" s="245" t="s">
        <v>120</v>
      </c>
      <c r="F390" s="431">
        <f>SUMIF(lastik!C:C,C390,lastik!J:J)</f>
        <v>8</v>
      </c>
      <c r="J390" s="431">
        <f>SUMIF(beklenen!F:F,C390,beklenen!J:J)</f>
        <v>0</v>
      </c>
      <c r="K390" s="431">
        <f t="shared" si="51"/>
        <v>0</v>
      </c>
      <c r="L390" s="435"/>
      <c r="M390" s="429"/>
      <c r="N390" s="429"/>
      <c r="O390" s="439"/>
    </row>
    <row r="391" spans="1:15" x14ac:dyDescent="0.35">
      <c r="A391" s="31" t="s">
        <v>104</v>
      </c>
      <c r="B391" s="247"/>
      <c r="C391" s="39">
        <v>214537</v>
      </c>
      <c r="D391" s="59" t="s">
        <v>119</v>
      </c>
      <c r="E391" s="245" t="s">
        <v>1289</v>
      </c>
      <c r="F391" s="431">
        <f>SUMIF(lastik!C:C,C391,lastik!J:J)</f>
        <v>4</v>
      </c>
      <c r="G391" s="431">
        <f>F391+F390</f>
        <v>12</v>
      </c>
      <c r="H391" s="431">
        <v>4</v>
      </c>
      <c r="I391" s="431">
        <v>4</v>
      </c>
      <c r="J391" s="431">
        <f>SUMIF(beklenen!F:F,C391,beklenen!J:J)</f>
        <v>0</v>
      </c>
      <c r="K391" s="431">
        <f t="shared" si="51"/>
        <v>0</v>
      </c>
      <c r="L391" s="435"/>
      <c r="M391" s="429"/>
      <c r="N391" s="429"/>
      <c r="O391" s="439"/>
    </row>
    <row r="392" spans="1:15" x14ac:dyDescent="0.35">
      <c r="A392" s="31" t="s">
        <v>104</v>
      </c>
      <c r="B392" s="247"/>
      <c r="C392" s="32">
        <v>214034</v>
      </c>
      <c r="D392" s="104" t="s">
        <v>121</v>
      </c>
      <c r="E392" s="37" t="s">
        <v>1290</v>
      </c>
      <c r="F392" s="431">
        <f>SUMIF(lastik!C:C,C392,lastik!J:J)</f>
        <v>2</v>
      </c>
      <c r="G392" s="431">
        <f>F392+F391</f>
        <v>6</v>
      </c>
      <c r="H392" s="431">
        <v>4</v>
      </c>
      <c r="I392" s="431">
        <v>4</v>
      </c>
      <c r="J392" s="431">
        <f>SUMIF(beklenen!F:F,C392,beklenen!J:J)</f>
        <v>0</v>
      </c>
      <c r="K392" s="431">
        <f t="shared" si="51"/>
        <v>0</v>
      </c>
      <c r="L392" s="435"/>
      <c r="M392" s="429"/>
      <c r="N392" s="429"/>
      <c r="O392" s="439"/>
    </row>
    <row r="393" spans="1:15" x14ac:dyDescent="0.35">
      <c r="A393" s="31" t="s">
        <v>104</v>
      </c>
      <c r="B393" s="247"/>
      <c r="C393" s="44">
        <v>214580</v>
      </c>
      <c r="D393" s="73" t="s">
        <v>122</v>
      </c>
      <c r="E393" s="245" t="s">
        <v>456</v>
      </c>
      <c r="F393" s="431">
        <f>SUMIF(lastik!C:C,C393,lastik!J:J)</f>
        <v>24</v>
      </c>
      <c r="G393" s="431">
        <f t="shared" si="50"/>
        <v>24</v>
      </c>
      <c r="H393" s="431">
        <v>4</v>
      </c>
      <c r="I393" s="431">
        <v>8</v>
      </c>
      <c r="J393" s="431">
        <f>SUMIF(beklenen!F:F,C393,beklenen!J:J)</f>
        <v>0</v>
      </c>
      <c r="K393" s="431">
        <f t="shared" si="51"/>
        <v>0</v>
      </c>
      <c r="L393" s="435"/>
      <c r="M393" s="429"/>
      <c r="N393" s="429"/>
      <c r="O393" s="439"/>
    </row>
    <row r="394" spans="1:15" x14ac:dyDescent="0.35">
      <c r="A394" s="31" t="s">
        <v>104</v>
      </c>
      <c r="B394" s="247"/>
      <c r="C394" s="46">
        <v>214052</v>
      </c>
      <c r="D394" s="246" t="s">
        <v>122</v>
      </c>
      <c r="E394" s="48" t="s">
        <v>123</v>
      </c>
      <c r="F394" s="431">
        <f>SUMIF(lastik!C:C,C394,lastik!J:J)</f>
        <v>2</v>
      </c>
      <c r="G394" s="431">
        <f t="shared" si="50"/>
        <v>2</v>
      </c>
      <c r="J394" s="431">
        <f>SUMIF(beklenen!F:F,C394,beklenen!J:J)</f>
        <v>0</v>
      </c>
      <c r="K394" s="431">
        <f t="shared" si="51"/>
        <v>0</v>
      </c>
      <c r="L394" s="435"/>
      <c r="M394" s="429"/>
      <c r="N394" s="429"/>
      <c r="O394" s="439"/>
    </row>
    <row r="395" spans="1:15" x14ac:dyDescent="0.35">
      <c r="A395" s="31" t="s">
        <v>104</v>
      </c>
      <c r="B395" s="247"/>
      <c r="C395" s="245">
        <v>214581</v>
      </c>
      <c r="D395" s="43" t="s">
        <v>122</v>
      </c>
      <c r="E395" s="245" t="s">
        <v>374</v>
      </c>
      <c r="F395" s="431">
        <f>SUMIF(lastik!C:C,C395,lastik!J:J)</f>
        <v>16</v>
      </c>
      <c r="G395" s="431">
        <f t="shared" si="50"/>
        <v>16</v>
      </c>
      <c r="H395" s="431">
        <v>4</v>
      </c>
      <c r="I395" s="431">
        <v>8</v>
      </c>
      <c r="J395" s="431">
        <f>SUMIF(beklenen!F:F,C395,beklenen!J:J)</f>
        <v>0</v>
      </c>
      <c r="K395" s="431">
        <f t="shared" si="51"/>
        <v>0</v>
      </c>
      <c r="L395" s="435"/>
      <c r="M395" s="429"/>
      <c r="N395" s="429"/>
      <c r="O395" s="439"/>
    </row>
    <row r="396" spans="1:15" x14ac:dyDescent="0.35">
      <c r="A396" s="31" t="s">
        <v>104</v>
      </c>
      <c r="B396" s="247"/>
      <c r="C396" s="39">
        <v>614053</v>
      </c>
      <c r="D396" s="246" t="s">
        <v>122</v>
      </c>
      <c r="E396" s="245" t="s">
        <v>125</v>
      </c>
      <c r="F396" s="431">
        <f>SUMIF(lastik!C:C,C396,lastik!J:J)</f>
        <v>1</v>
      </c>
      <c r="G396" s="431">
        <f t="shared" si="50"/>
        <v>1</v>
      </c>
      <c r="H396" s="431">
        <v>4</v>
      </c>
      <c r="I396" s="431">
        <v>4</v>
      </c>
      <c r="J396" s="431">
        <f>SUMIF(beklenen!F:F,C396,beklenen!J:J)</f>
        <v>0</v>
      </c>
      <c r="K396" s="431">
        <f t="shared" si="51"/>
        <v>3</v>
      </c>
      <c r="L396" s="435"/>
      <c r="M396" s="429"/>
      <c r="N396" s="429"/>
      <c r="O396" s="439"/>
    </row>
    <row r="397" spans="1:15" x14ac:dyDescent="0.35">
      <c r="A397" s="31" t="s">
        <v>104</v>
      </c>
      <c r="B397" s="247" t="s">
        <v>430</v>
      </c>
      <c r="C397" s="39">
        <v>211411</v>
      </c>
      <c r="D397" s="59" t="s">
        <v>122</v>
      </c>
      <c r="E397" s="245" t="s">
        <v>124</v>
      </c>
      <c r="F397" s="431">
        <f>SUMIF(lastik!C:C,C397,lastik!J:J)</f>
        <v>8</v>
      </c>
      <c r="G397" s="431">
        <f t="shared" si="50"/>
        <v>8</v>
      </c>
      <c r="H397" s="431">
        <v>0</v>
      </c>
      <c r="I397" s="431">
        <v>28</v>
      </c>
      <c r="J397" s="431">
        <f>SUMIF(beklenen!F:F,C397,beklenen!J:J)</f>
        <v>0</v>
      </c>
      <c r="K397" s="431">
        <f t="shared" si="51"/>
        <v>0</v>
      </c>
      <c r="L397" s="435"/>
      <c r="M397" s="429"/>
      <c r="N397" s="429"/>
      <c r="O397" s="429"/>
    </row>
    <row r="398" spans="1:15" x14ac:dyDescent="0.35">
      <c r="A398" s="31" t="s">
        <v>104</v>
      </c>
      <c r="B398" s="247"/>
      <c r="C398" s="114">
        <v>214510</v>
      </c>
      <c r="D398" s="111" t="s">
        <v>126</v>
      </c>
      <c r="E398" s="114" t="s">
        <v>369</v>
      </c>
      <c r="F398" s="431">
        <f>SUMIF(lastik!C:C,C398,lastik!J:J)</f>
        <v>104</v>
      </c>
      <c r="G398" s="431">
        <f t="shared" si="50"/>
        <v>104</v>
      </c>
      <c r="H398" s="431">
        <v>16</v>
      </c>
      <c r="I398" s="431">
        <v>32</v>
      </c>
      <c r="J398" s="431">
        <f>SUMIF(beklenen!F:F,C398,beklenen!J:J)</f>
        <v>0</v>
      </c>
      <c r="K398" s="431">
        <f t="shared" si="51"/>
        <v>0</v>
      </c>
      <c r="L398" s="435"/>
      <c r="M398" s="429"/>
      <c r="N398" s="429"/>
      <c r="O398" s="439"/>
    </row>
    <row r="399" spans="1:15" x14ac:dyDescent="0.35">
      <c r="A399" s="31" t="s">
        <v>104</v>
      </c>
      <c r="B399" s="247"/>
      <c r="C399" s="114">
        <v>214511</v>
      </c>
      <c r="D399" s="106" t="s">
        <v>126</v>
      </c>
      <c r="E399" s="37" t="s">
        <v>496</v>
      </c>
      <c r="F399" s="431">
        <f>SUMIF(lastik!C:C,C399,lastik!J:J)</f>
        <v>16</v>
      </c>
      <c r="G399" s="431">
        <f t="shared" si="50"/>
        <v>16</v>
      </c>
      <c r="H399" s="431">
        <v>12</v>
      </c>
      <c r="I399" s="431">
        <v>24</v>
      </c>
      <c r="J399" s="431">
        <f>SUMIF(beklenen!F:F,C399,beklenen!J:J)</f>
        <v>0</v>
      </c>
      <c r="K399" s="431">
        <f t="shared" si="51"/>
        <v>0</v>
      </c>
      <c r="L399" s="435"/>
      <c r="M399" s="429"/>
      <c r="N399" s="429"/>
      <c r="O399" s="439"/>
    </row>
    <row r="400" spans="1:15" x14ac:dyDescent="0.35">
      <c r="A400" s="31" t="s">
        <v>104</v>
      </c>
      <c r="B400" s="247"/>
      <c r="C400" s="114">
        <v>614083</v>
      </c>
      <c r="D400" s="106" t="s">
        <v>126</v>
      </c>
      <c r="E400" s="37" t="s">
        <v>921</v>
      </c>
      <c r="F400" s="431">
        <f>SUMIF(lastik!C:C,C400,lastik!J:J)</f>
        <v>0</v>
      </c>
      <c r="J400" s="431">
        <f>SUMIF(beklenen!F:F,C400,beklenen!J:J)</f>
        <v>0</v>
      </c>
      <c r="K400" s="431">
        <f t="shared" si="51"/>
        <v>0</v>
      </c>
      <c r="L400" s="435"/>
      <c r="M400" s="429"/>
      <c r="N400" s="429"/>
      <c r="O400" s="439"/>
    </row>
    <row r="401" spans="1:15" x14ac:dyDescent="0.35">
      <c r="A401" s="31" t="s">
        <v>104</v>
      </c>
      <c r="B401" s="247"/>
      <c r="C401" s="45">
        <v>614071</v>
      </c>
      <c r="D401" s="111" t="s">
        <v>126</v>
      </c>
      <c r="E401" s="37" t="s">
        <v>117</v>
      </c>
      <c r="F401" s="431">
        <f>SUMIF(lastik!C:C,C401,lastik!J:J)</f>
        <v>0</v>
      </c>
      <c r="G401" s="431">
        <f t="shared" si="50"/>
        <v>0</v>
      </c>
      <c r="H401" s="436">
        <v>8</v>
      </c>
      <c r="I401" s="431">
        <v>16</v>
      </c>
      <c r="J401" s="431">
        <f>SUMIF(beklenen!F:F,C401,beklenen!J:J)</f>
        <v>0</v>
      </c>
      <c r="K401" s="431">
        <f t="shared" si="51"/>
        <v>8</v>
      </c>
      <c r="L401" s="435"/>
      <c r="M401" s="429"/>
      <c r="N401" s="429"/>
      <c r="O401" s="439"/>
    </row>
    <row r="402" spans="1:15" x14ac:dyDescent="0.35">
      <c r="A402" s="31" t="s">
        <v>104</v>
      </c>
      <c r="B402" s="247"/>
      <c r="C402" s="45">
        <v>614700</v>
      </c>
      <c r="D402" s="111" t="s">
        <v>126</v>
      </c>
      <c r="E402" s="37" t="s">
        <v>772</v>
      </c>
      <c r="F402" s="431">
        <f>SUMIF(lastik!C:C,C402,lastik!J:J)</f>
        <v>25</v>
      </c>
      <c r="G402" s="431">
        <f t="shared" si="50"/>
        <v>25</v>
      </c>
      <c r="H402" s="431">
        <v>8</v>
      </c>
      <c r="I402" s="431">
        <v>16</v>
      </c>
      <c r="J402" s="431">
        <f>SUMIF(beklenen!F:F,C402,beklenen!J:J)</f>
        <v>0</v>
      </c>
      <c r="K402" s="431">
        <f t="shared" si="51"/>
        <v>0</v>
      </c>
      <c r="L402" s="435"/>
      <c r="M402" s="429"/>
      <c r="N402" s="429"/>
      <c r="O402" s="439"/>
    </row>
    <row r="403" spans="1:15" x14ac:dyDescent="0.35">
      <c r="A403" s="31" t="s">
        <v>104</v>
      </c>
      <c r="B403" s="247"/>
      <c r="C403" s="114">
        <v>614701</v>
      </c>
      <c r="D403" s="104" t="s">
        <v>126</v>
      </c>
      <c r="E403" s="37" t="s">
        <v>1296</v>
      </c>
      <c r="F403" s="431">
        <f>SUMIF(lastik!C:C,C403,lastik!J:J)</f>
        <v>12</v>
      </c>
      <c r="G403" s="431">
        <f>F403</f>
        <v>12</v>
      </c>
      <c r="H403" s="431">
        <v>4</v>
      </c>
      <c r="I403" s="431">
        <v>8</v>
      </c>
      <c r="J403" s="431">
        <f>SUMIF(beklenen!F:F,C403,beklenen!J:J)</f>
        <v>0</v>
      </c>
      <c r="K403" s="431">
        <f t="shared" si="51"/>
        <v>0</v>
      </c>
      <c r="L403" s="435"/>
      <c r="M403" s="429"/>
      <c r="N403" s="429"/>
      <c r="O403" s="439"/>
    </row>
    <row r="404" spans="1:15" x14ac:dyDescent="0.35">
      <c r="A404" s="31" t="s">
        <v>104</v>
      </c>
      <c r="B404" s="247" t="s">
        <v>1266</v>
      </c>
      <c r="C404" s="114" t="s">
        <v>1909</v>
      </c>
      <c r="D404" s="106" t="s">
        <v>126</v>
      </c>
      <c r="E404" s="37" t="s">
        <v>1910</v>
      </c>
      <c r="F404" s="431">
        <f>SUMIF(lastik!C:C,C404,lastik!J:J)</f>
        <v>7</v>
      </c>
      <c r="G404" s="431">
        <f>F404</f>
        <v>7</v>
      </c>
      <c r="H404" s="431">
        <v>4</v>
      </c>
      <c r="I404" s="431">
        <v>8</v>
      </c>
      <c r="J404" s="431">
        <f>SUMIF(beklenen!F:F,C404,beklenen!J:J)</f>
        <v>0</v>
      </c>
      <c r="K404" s="431">
        <f t="shared" si="51"/>
        <v>0</v>
      </c>
      <c r="L404" s="435"/>
      <c r="M404" s="429"/>
      <c r="N404" s="429"/>
      <c r="O404" s="439"/>
    </row>
    <row r="405" spans="1:15" x14ac:dyDescent="0.35">
      <c r="A405" s="31" t="s">
        <v>104</v>
      </c>
      <c r="B405" s="247" t="s">
        <v>430</v>
      </c>
      <c r="C405" s="397">
        <v>212910</v>
      </c>
      <c r="D405" s="106" t="s">
        <v>126</v>
      </c>
      <c r="E405" s="48" t="s">
        <v>412</v>
      </c>
      <c r="F405" s="431">
        <f>SUMIF(lastik!C:C,C405,lastik!J:J)</f>
        <v>3</v>
      </c>
      <c r="J405" s="431">
        <f>SUMIF(beklenen!F:F,C405,beklenen!J:J)</f>
        <v>0</v>
      </c>
      <c r="K405" s="431">
        <f t="shared" si="51"/>
        <v>0</v>
      </c>
      <c r="L405" s="435"/>
      <c r="M405" s="429"/>
      <c r="N405" s="429"/>
      <c r="O405" s="429"/>
    </row>
    <row r="406" spans="1:15" x14ac:dyDescent="0.35">
      <c r="A406" s="337" t="s">
        <v>104</v>
      </c>
      <c r="B406" s="334" t="s">
        <v>430</v>
      </c>
      <c r="C406" s="397">
        <v>212956</v>
      </c>
      <c r="D406" s="471" t="s">
        <v>126</v>
      </c>
      <c r="E406" s="339" t="s">
        <v>2413</v>
      </c>
      <c r="F406" s="431">
        <f>SUMIF(lastik!C:C,C406,lastik!J:J)</f>
        <v>258</v>
      </c>
      <c r="G406" s="431">
        <f>F406+F405</f>
        <v>261</v>
      </c>
      <c r="H406" s="431">
        <v>0</v>
      </c>
      <c r="I406" s="431">
        <v>400</v>
      </c>
      <c r="J406" s="431">
        <f>SUMIF(beklenen!F:F,C406,beklenen!J:J)</f>
        <v>0</v>
      </c>
      <c r="K406" s="431">
        <f t="shared" si="51"/>
        <v>0</v>
      </c>
      <c r="L406" s="435"/>
      <c r="M406" s="429"/>
      <c r="N406" s="429"/>
      <c r="O406" s="429"/>
    </row>
    <row r="407" spans="1:15" x14ac:dyDescent="0.35">
      <c r="A407" s="31" t="s">
        <v>104</v>
      </c>
      <c r="B407" s="247" t="s">
        <v>430</v>
      </c>
      <c r="C407" s="373">
        <v>212911</v>
      </c>
      <c r="D407" s="218" t="s">
        <v>126</v>
      </c>
      <c r="E407" s="399" t="s">
        <v>523</v>
      </c>
      <c r="F407" s="431">
        <f>SUMIF(lastik!C:C,C407,lastik!J:J)</f>
        <v>43</v>
      </c>
      <c r="G407" s="431">
        <f>F407</f>
        <v>43</v>
      </c>
      <c r="H407" s="431">
        <v>0</v>
      </c>
      <c r="I407" s="431">
        <v>40</v>
      </c>
      <c r="J407" s="431">
        <f>SUMIF(beklenen!F:F,C407,beklenen!J:J)</f>
        <v>0</v>
      </c>
      <c r="K407" s="431">
        <f t="shared" si="51"/>
        <v>0</v>
      </c>
      <c r="L407" s="435"/>
      <c r="M407" s="429"/>
      <c r="N407" s="429"/>
      <c r="O407" s="429"/>
    </row>
    <row r="408" spans="1:15" x14ac:dyDescent="0.35">
      <c r="A408" s="31" t="s">
        <v>104</v>
      </c>
      <c r="B408" s="247" t="s">
        <v>430</v>
      </c>
      <c r="C408" s="45">
        <v>511141</v>
      </c>
      <c r="D408" s="111" t="s">
        <v>126</v>
      </c>
      <c r="E408" s="48" t="s">
        <v>773</v>
      </c>
      <c r="F408" s="431">
        <f>SUMIF(lastik!C:C,C408,lastik!J:J)</f>
        <v>16</v>
      </c>
      <c r="I408" s="436"/>
      <c r="J408" s="431">
        <f>SUMIF(beklenen!F:F,C408,beklenen!J:J)</f>
        <v>0</v>
      </c>
      <c r="K408" s="431">
        <f t="shared" si="51"/>
        <v>0</v>
      </c>
      <c r="L408" s="435"/>
      <c r="M408" s="429"/>
      <c r="N408" s="429"/>
      <c r="O408" s="429"/>
    </row>
    <row r="409" spans="1:15" x14ac:dyDescent="0.35">
      <c r="A409" s="31" t="s">
        <v>104</v>
      </c>
      <c r="B409" s="247" t="s">
        <v>430</v>
      </c>
      <c r="C409" s="45">
        <v>612102</v>
      </c>
      <c r="D409" s="111" t="s">
        <v>126</v>
      </c>
      <c r="E409" s="37" t="s">
        <v>773</v>
      </c>
      <c r="F409" s="431">
        <f>SUMIF(lastik!C:C,C409,lastik!J:J)</f>
        <v>20</v>
      </c>
      <c r="G409" s="431">
        <f>F409+F408+F410</f>
        <v>36</v>
      </c>
      <c r="H409" s="431">
        <v>0</v>
      </c>
      <c r="I409" s="431">
        <v>40</v>
      </c>
      <c r="J409" s="431">
        <f>SUMIF(beklenen!F:F,C409,beklenen!J:J)</f>
        <v>0</v>
      </c>
      <c r="K409" s="431">
        <f t="shared" si="51"/>
        <v>0</v>
      </c>
      <c r="L409" s="435"/>
      <c r="M409" s="429"/>
      <c r="N409" s="429"/>
      <c r="O409" s="429"/>
    </row>
    <row r="410" spans="1:15" x14ac:dyDescent="0.35">
      <c r="A410" s="31" t="s">
        <v>104</v>
      </c>
      <c r="B410" s="247" t="s">
        <v>430</v>
      </c>
      <c r="C410" s="45">
        <v>612025</v>
      </c>
      <c r="D410" s="111" t="s">
        <v>126</v>
      </c>
      <c r="E410" s="48" t="s">
        <v>127</v>
      </c>
      <c r="F410" s="431">
        <f>SUMIF(lastik!C:C,C410,lastik!J:J)</f>
        <v>0</v>
      </c>
      <c r="J410" s="431">
        <f>SUMIF(beklenen!F:F,C410,beklenen!J:J)</f>
        <v>0</v>
      </c>
      <c r="K410" s="431">
        <f t="shared" si="51"/>
        <v>0</v>
      </c>
      <c r="L410" s="435"/>
      <c r="M410" s="429"/>
      <c r="N410" s="429"/>
      <c r="O410" s="429"/>
    </row>
    <row r="411" spans="1:15" x14ac:dyDescent="0.35">
      <c r="A411" s="31" t="s">
        <v>104</v>
      </c>
      <c r="B411" s="247" t="s">
        <v>1502</v>
      </c>
      <c r="C411" s="416" t="s">
        <v>1598</v>
      </c>
      <c r="D411" s="116" t="s">
        <v>126</v>
      </c>
      <c r="E411" s="114" t="s">
        <v>1503</v>
      </c>
      <c r="F411" s="431">
        <f>SUMIF(lastik!C:C,C411,lastik!J:J)</f>
        <v>51</v>
      </c>
      <c r="G411" s="431">
        <f>F411+G410</f>
        <v>51</v>
      </c>
      <c r="H411" s="431">
        <v>0</v>
      </c>
      <c r="I411" s="431">
        <v>60</v>
      </c>
      <c r="J411" s="431">
        <f>SUMIF(beklenen!F:F,C411,beklenen!J:J)</f>
        <v>0</v>
      </c>
      <c r="K411" s="431">
        <f t="shared" si="51"/>
        <v>0</v>
      </c>
      <c r="L411" s="435"/>
      <c r="M411" s="429"/>
      <c r="N411" s="429"/>
      <c r="O411" s="429"/>
    </row>
    <row r="412" spans="1:15" x14ac:dyDescent="0.35">
      <c r="A412" s="31" t="s">
        <v>104</v>
      </c>
      <c r="B412" s="247"/>
      <c r="C412" s="44">
        <v>214560</v>
      </c>
      <c r="D412" s="246" t="s">
        <v>128</v>
      </c>
      <c r="E412" s="245" t="s">
        <v>446</v>
      </c>
      <c r="F412" s="431">
        <f>SUMIF(lastik!C:C,C412,lastik!J:J)</f>
        <v>33</v>
      </c>
      <c r="G412" s="431">
        <f t="shared" ref="G412:G438" si="52">F412</f>
        <v>33</v>
      </c>
      <c r="H412" s="431">
        <v>16</v>
      </c>
      <c r="I412" s="431">
        <v>40</v>
      </c>
      <c r="J412" s="431">
        <f>SUMIF(beklenen!F:F,C412,beklenen!J:J)</f>
        <v>0</v>
      </c>
      <c r="K412" s="431">
        <f t="shared" si="51"/>
        <v>0</v>
      </c>
      <c r="L412" s="435"/>
      <c r="M412" s="429"/>
      <c r="N412" s="429"/>
      <c r="O412" s="439"/>
    </row>
    <row r="413" spans="1:15" x14ac:dyDescent="0.35">
      <c r="A413" s="31" t="s">
        <v>104</v>
      </c>
      <c r="B413" s="247"/>
      <c r="C413" s="44">
        <v>214561</v>
      </c>
      <c r="D413" s="246" t="s">
        <v>128</v>
      </c>
      <c r="E413" s="245" t="s">
        <v>444</v>
      </c>
      <c r="F413" s="431">
        <f>SUMIF(lastik!C:C,C413,lastik!J:J)</f>
        <v>32</v>
      </c>
      <c r="G413" s="431">
        <f t="shared" si="52"/>
        <v>32</v>
      </c>
      <c r="H413" s="431">
        <v>8</v>
      </c>
      <c r="I413" s="431">
        <v>16</v>
      </c>
      <c r="J413" s="431">
        <f>SUMIF(beklenen!F:F,C413,beklenen!J:J)</f>
        <v>0</v>
      </c>
      <c r="K413" s="431">
        <f t="shared" si="51"/>
        <v>0</v>
      </c>
      <c r="L413" s="435"/>
      <c r="M413" s="429"/>
      <c r="N413" s="429"/>
      <c r="O413" s="439"/>
    </row>
    <row r="414" spans="1:15" x14ac:dyDescent="0.35">
      <c r="A414" s="31" t="s">
        <v>104</v>
      </c>
      <c r="B414" s="247"/>
      <c r="C414" s="44">
        <v>614705</v>
      </c>
      <c r="D414" s="246" t="s">
        <v>128</v>
      </c>
      <c r="E414" s="245" t="s">
        <v>2002</v>
      </c>
      <c r="F414" s="431">
        <f>SUMIF(lastik!C:C,C414,lastik!J:J)</f>
        <v>8</v>
      </c>
      <c r="G414" s="431">
        <f>F414</f>
        <v>8</v>
      </c>
      <c r="H414" s="431">
        <v>4</v>
      </c>
      <c r="I414" s="431">
        <v>8</v>
      </c>
      <c r="J414" s="431">
        <f>SUMIF(beklenen!F:F,C414,beklenen!J:J)</f>
        <v>0</v>
      </c>
      <c r="K414" s="431">
        <f t="shared" si="51"/>
        <v>0</v>
      </c>
      <c r="L414" s="435"/>
      <c r="M414" s="429"/>
      <c r="N414" s="429"/>
      <c r="O414" s="439"/>
    </row>
    <row r="415" spans="1:15" x14ac:dyDescent="0.35">
      <c r="A415" s="31" t="s">
        <v>104</v>
      </c>
      <c r="B415" s="247" t="s">
        <v>1266</v>
      </c>
      <c r="C415" s="44">
        <v>314300</v>
      </c>
      <c r="D415" s="43" t="s">
        <v>128</v>
      </c>
      <c r="E415" s="245" t="s">
        <v>1919</v>
      </c>
      <c r="F415" s="431">
        <f>SUMIF(lastik!C:C,C415,lastik!J:J)</f>
        <v>7</v>
      </c>
      <c r="G415" s="431">
        <f>F415</f>
        <v>7</v>
      </c>
      <c r="H415" s="431">
        <v>8</v>
      </c>
      <c r="I415" s="431">
        <v>16</v>
      </c>
      <c r="J415" s="431">
        <f>SUMIF(beklenen!F:F,C415,beklenen!J:J)</f>
        <v>0</v>
      </c>
      <c r="K415" s="431">
        <f t="shared" si="51"/>
        <v>1</v>
      </c>
      <c r="L415" s="435"/>
      <c r="M415" s="429"/>
      <c r="N415" s="429"/>
      <c r="O415" s="439"/>
    </row>
    <row r="416" spans="1:15" x14ac:dyDescent="0.35">
      <c r="A416" s="31" t="s">
        <v>104</v>
      </c>
      <c r="B416" s="247" t="s">
        <v>430</v>
      </c>
      <c r="C416" s="245">
        <v>212990</v>
      </c>
      <c r="D416" s="246" t="s">
        <v>128</v>
      </c>
      <c r="E416" s="245" t="s">
        <v>417</v>
      </c>
      <c r="F416" s="431">
        <f>SUMIF(lastik!C:C,C416,lastik!J:J)</f>
        <v>64</v>
      </c>
      <c r="G416" s="431">
        <f t="shared" si="52"/>
        <v>64</v>
      </c>
      <c r="H416" s="431">
        <v>8</v>
      </c>
      <c r="I416" s="431">
        <v>80</v>
      </c>
      <c r="J416" s="431">
        <f>SUMIF(beklenen!F:F,C416,beklenen!J:J)</f>
        <v>0</v>
      </c>
      <c r="K416" s="431">
        <f t="shared" si="51"/>
        <v>0</v>
      </c>
      <c r="L416" s="435"/>
      <c r="M416" s="429"/>
      <c r="N416" s="429"/>
      <c r="O416" s="429"/>
    </row>
    <row r="417" spans="1:15" x14ac:dyDescent="0.35">
      <c r="A417" s="31" t="s">
        <v>104</v>
      </c>
      <c r="B417" s="247" t="s">
        <v>430</v>
      </c>
      <c r="C417" s="245">
        <v>511116</v>
      </c>
      <c r="D417" s="246" t="s">
        <v>128</v>
      </c>
      <c r="E417" s="245" t="s">
        <v>1763</v>
      </c>
      <c r="F417" s="431">
        <f>SUMIF(lastik!C:C,C417,lastik!J:J)</f>
        <v>4</v>
      </c>
      <c r="G417" s="431">
        <f>F417</f>
        <v>4</v>
      </c>
      <c r="H417" s="431">
        <v>0</v>
      </c>
      <c r="I417" s="431">
        <v>20</v>
      </c>
      <c r="J417" s="431">
        <f>SUMIF(beklenen!F:F,C417,beklenen!J:J)</f>
        <v>0</v>
      </c>
      <c r="K417" s="431">
        <f t="shared" si="51"/>
        <v>0</v>
      </c>
      <c r="L417" s="435"/>
      <c r="M417" s="429"/>
      <c r="N417" s="429"/>
      <c r="O417" s="429"/>
    </row>
    <row r="418" spans="1:15" x14ac:dyDescent="0.35">
      <c r="A418" s="31" t="s">
        <v>104</v>
      </c>
      <c r="B418" s="247" t="s">
        <v>1502</v>
      </c>
      <c r="C418" s="245">
        <v>311671</v>
      </c>
      <c r="D418" s="246" t="s">
        <v>128</v>
      </c>
      <c r="E418" s="245" t="s">
        <v>1504</v>
      </c>
      <c r="F418" s="431">
        <f>SUMIF(lastik!C:C,C418,lastik!J:J)</f>
        <v>22</v>
      </c>
      <c r="G418" s="431">
        <f>F418</f>
        <v>22</v>
      </c>
      <c r="H418" s="431">
        <v>8</v>
      </c>
      <c r="I418" s="431">
        <v>40</v>
      </c>
      <c r="J418" s="431">
        <f>SUMIF(beklenen!F:F,C418,beklenen!J:J)</f>
        <v>0</v>
      </c>
      <c r="K418" s="431">
        <f t="shared" ref="K418:K436" si="53">IF((G418+J418)&lt;=H418,H418-(G418+J418),0)-M418</f>
        <v>0</v>
      </c>
      <c r="L418" s="435"/>
      <c r="M418" s="429"/>
      <c r="N418" s="429"/>
      <c r="O418" s="429"/>
    </row>
    <row r="419" spans="1:15" x14ac:dyDescent="0.35">
      <c r="A419" s="31" t="s">
        <v>104</v>
      </c>
      <c r="B419" s="247" t="s">
        <v>430</v>
      </c>
      <c r="C419" s="45">
        <v>211451</v>
      </c>
      <c r="D419" s="45" t="s">
        <v>129</v>
      </c>
      <c r="E419" s="114" t="s">
        <v>130</v>
      </c>
      <c r="F419" s="431">
        <f>SUMIF(lastik!C:C,C419,lastik!J:J)</f>
        <v>8</v>
      </c>
      <c r="G419" s="431">
        <f t="shared" si="52"/>
        <v>8</v>
      </c>
      <c r="H419" s="431">
        <v>0</v>
      </c>
      <c r="I419" s="431">
        <v>4</v>
      </c>
      <c r="J419" s="431">
        <f>SUMIF(beklenen!F:F,C419,beklenen!J:J)</f>
        <v>0</v>
      </c>
      <c r="K419" s="431">
        <f t="shared" si="53"/>
        <v>0</v>
      </c>
      <c r="L419" s="435"/>
      <c r="M419" s="429"/>
      <c r="N419" s="429"/>
      <c r="O419" s="429"/>
    </row>
    <row r="420" spans="1:15" x14ac:dyDescent="0.35">
      <c r="A420" s="31" t="s">
        <v>104</v>
      </c>
      <c r="B420" s="247"/>
      <c r="C420" s="44">
        <v>214520</v>
      </c>
      <c r="D420" s="246" t="s">
        <v>131</v>
      </c>
      <c r="E420" s="245" t="s">
        <v>447</v>
      </c>
      <c r="F420" s="431">
        <f>SUMIF(lastik!C:C,C420,lastik!J:J)</f>
        <v>8</v>
      </c>
      <c r="G420" s="431">
        <f t="shared" si="52"/>
        <v>8</v>
      </c>
      <c r="H420" s="431">
        <v>12</v>
      </c>
      <c r="I420" s="431">
        <v>24</v>
      </c>
      <c r="J420" s="431">
        <f>SUMIF(beklenen!F:F,C420,beklenen!J:J)</f>
        <v>0</v>
      </c>
      <c r="K420" s="431">
        <f t="shared" si="53"/>
        <v>4</v>
      </c>
      <c r="L420" s="435"/>
      <c r="M420" s="429"/>
      <c r="N420" s="429"/>
      <c r="O420" s="439"/>
    </row>
    <row r="421" spans="1:15" x14ac:dyDescent="0.35">
      <c r="A421" s="31" t="s">
        <v>104</v>
      </c>
      <c r="B421" s="247"/>
      <c r="C421" s="44">
        <v>313321</v>
      </c>
      <c r="D421" s="246" t="s">
        <v>131</v>
      </c>
      <c r="E421" s="245" t="s">
        <v>2088</v>
      </c>
      <c r="F421" s="431">
        <f>SUMIF(lastik!C:C,C421,lastik!J:J)</f>
        <v>9</v>
      </c>
      <c r="G421" s="431">
        <f>F421</f>
        <v>9</v>
      </c>
      <c r="H421" s="431">
        <v>12</v>
      </c>
      <c r="I421" s="431">
        <v>24</v>
      </c>
      <c r="J421" s="431">
        <f>SUMIF(beklenen!F:F,C421,beklenen!J:J)</f>
        <v>0</v>
      </c>
      <c r="K421" s="431">
        <f t="shared" si="53"/>
        <v>3</v>
      </c>
      <c r="L421" s="435"/>
      <c r="M421" s="429"/>
      <c r="N421" s="429"/>
      <c r="O421" s="439"/>
    </row>
    <row r="422" spans="1:15" x14ac:dyDescent="0.35">
      <c r="A422" s="31" t="s">
        <v>104</v>
      </c>
      <c r="B422" s="247" t="s">
        <v>430</v>
      </c>
      <c r="C422" s="39">
        <v>212991</v>
      </c>
      <c r="D422" s="43" t="s">
        <v>131</v>
      </c>
      <c r="E422" s="245" t="s">
        <v>522</v>
      </c>
      <c r="F422" s="431">
        <f>SUMIF(lastik!C:C,C422,lastik!J:J)</f>
        <v>42</v>
      </c>
      <c r="G422" s="431">
        <f t="shared" si="52"/>
        <v>42</v>
      </c>
      <c r="H422" s="431">
        <v>0</v>
      </c>
      <c r="I422" s="431">
        <v>60</v>
      </c>
      <c r="J422" s="431">
        <f>SUMIF(beklenen!F:F,C422,beklenen!J:J)</f>
        <v>4</v>
      </c>
      <c r="K422" s="431">
        <f t="shared" si="53"/>
        <v>0</v>
      </c>
      <c r="L422" s="435"/>
      <c r="M422" s="429"/>
      <c r="N422" s="429"/>
      <c r="O422" s="429"/>
    </row>
    <row r="423" spans="1:15" x14ac:dyDescent="0.35">
      <c r="A423" s="31" t="s">
        <v>104</v>
      </c>
      <c r="B423" s="247" t="s">
        <v>1502</v>
      </c>
      <c r="C423" s="245">
        <v>311673</v>
      </c>
      <c r="D423" s="246" t="s">
        <v>131</v>
      </c>
      <c r="E423" s="245" t="s">
        <v>1503</v>
      </c>
      <c r="F423" s="431">
        <f>SUMIF(lastik!C:C,C423,lastik!J:J)</f>
        <v>12</v>
      </c>
      <c r="G423" s="431">
        <f>F423</f>
        <v>12</v>
      </c>
      <c r="H423" s="431">
        <v>0</v>
      </c>
      <c r="I423" s="431">
        <v>24</v>
      </c>
      <c r="J423" s="431">
        <f>SUMIF(beklenen!F:F,C423,beklenen!J:J)</f>
        <v>0</v>
      </c>
      <c r="K423" s="431">
        <f t="shared" si="53"/>
        <v>0</v>
      </c>
      <c r="L423" s="435"/>
      <c r="M423" s="429"/>
      <c r="N423" s="429"/>
      <c r="O423" s="429"/>
    </row>
    <row r="424" spans="1:15" x14ac:dyDescent="0.35">
      <c r="A424" s="31" t="s">
        <v>104</v>
      </c>
      <c r="B424" s="247"/>
      <c r="C424" s="114">
        <v>214530</v>
      </c>
      <c r="D424" s="109" t="s">
        <v>132</v>
      </c>
      <c r="E424" s="114" t="s">
        <v>370</v>
      </c>
      <c r="F424" s="431">
        <f>SUMIF(lastik!C:C,C424,lastik!J:J)</f>
        <v>0</v>
      </c>
      <c r="G424" s="431">
        <f t="shared" si="52"/>
        <v>0</v>
      </c>
      <c r="H424" s="431">
        <v>40</v>
      </c>
      <c r="I424" s="431">
        <v>100</v>
      </c>
      <c r="J424" s="431">
        <f>SUMIF(beklenen!F:F,C424,beklenen!J:J)</f>
        <v>50</v>
      </c>
      <c r="K424" s="431">
        <f t="shared" si="53"/>
        <v>0</v>
      </c>
      <c r="L424" s="435"/>
      <c r="M424" s="429"/>
      <c r="N424" s="429"/>
      <c r="O424" s="439"/>
    </row>
    <row r="425" spans="1:15" x14ac:dyDescent="0.35">
      <c r="A425" s="31" t="s">
        <v>104</v>
      </c>
      <c r="B425" s="247"/>
      <c r="C425" s="45">
        <v>614714</v>
      </c>
      <c r="D425" s="100" t="s">
        <v>132</v>
      </c>
      <c r="E425" s="114" t="s">
        <v>716</v>
      </c>
      <c r="F425" s="431">
        <f>SUMIF(lastik!C:C,C425,lastik!J:J)</f>
        <v>4</v>
      </c>
      <c r="G425" s="431">
        <f t="shared" si="52"/>
        <v>4</v>
      </c>
      <c r="H425" s="431">
        <v>4</v>
      </c>
      <c r="I425" s="431">
        <v>12</v>
      </c>
      <c r="J425" s="431">
        <f>SUMIF(beklenen!F:F,C425,beklenen!J:J)</f>
        <v>0</v>
      </c>
      <c r="K425" s="431">
        <f t="shared" si="53"/>
        <v>0</v>
      </c>
      <c r="L425" s="435"/>
      <c r="M425" s="429"/>
      <c r="N425" s="429"/>
      <c r="O425" s="439"/>
    </row>
    <row r="426" spans="1:15" x14ac:dyDescent="0.35">
      <c r="A426" s="31" t="s">
        <v>104</v>
      </c>
      <c r="B426" s="247" t="s">
        <v>1266</v>
      </c>
      <c r="C426" s="45" t="s">
        <v>1907</v>
      </c>
      <c r="D426" s="110" t="s">
        <v>132</v>
      </c>
      <c r="E426" s="114" t="s">
        <v>1908</v>
      </c>
      <c r="F426" s="431">
        <f>SUMIF(lastik!C:C,C426,lastik!J:J)</f>
        <v>4</v>
      </c>
      <c r="G426" s="431">
        <f>F426</f>
        <v>4</v>
      </c>
      <c r="H426" s="431">
        <v>4</v>
      </c>
      <c r="I426" s="431">
        <v>12</v>
      </c>
      <c r="J426" s="431">
        <f>SUMIF(beklenen!F:F,C426,beklenen!J:J)</f>
        <v>0</v>
      </c>
      <c r="K426" s="431">
        <f t="shared" si="53"/>
        <v>0</v>
      </c>
      <c r="L426" s="435"/>
      <c r="M426" s="429"/>
      <c r="N426" s="429"/>
      <c r="O426" s="439"/>
    </row>
    <row r="427" spans="1:15" x14ac:dyDescent="0.35">
      <c r="A427" s="31" t="s">
        <v>104</v>
      </c>
      <c r="B427" s="247" t="s">
        <v>430</v>
      </c>
      <c r="C427" s="45">
        <v>212920</v>
      </c>
      <c r="D427" s="100" t="s">
        <v>132</v>
      </c>
      <c r="E427" s="48" t="s">
        <v>414</v>
      </c>
      <c r="F427" s="431">
        <f>SUMIF(lastik!C:C,C427,lastik!J:J)</f>
        <v>0</v>
      </c>
      <c r="J427" s="431">
        <f>SUMIF(beklenen!F:F,C427,beklenen!J:J)</f>
        <v>0</v>
      </c>
      <c r="K427" s="431">
        <f t="shared" si="53"/>
        <v>0</v>
      </c>
      <c r="L427" s="435"/>
      <c r="M427" s="429"/>
      <c r="N427" s="429"/>
      <c r="O427" s="429"/>
    </row>
    <row r="428" spans="1:15" x14ac:dyDescent="0.35">
      <c r="A428" s="31" t="s">
        <v>104</v>
      </c>
      <c r="B428" s="247" t="s">
        <v>430</v>
      </c>
      <c r="C428" s="45">
        <v>212958</v>
      </c>
      <c r="D428" s="100" t="s">
        <v>132</v>
      </c>
      <c r="E428" s="114" t="s">
        <v>2459</v>
      </c>
      <c r="F428" s="431">
        <f>SUMIF(lastik!C:C,C428,lastik!J:J)</f>
        <v>284</v>
      </c>
      <c r="G428" s="431">
        <f>F428+F427</f>
        <v>284</v>
      </c>
      <c r="H428" s="431">
        <v>8</v>
      </c>
      <c r="I428" s="431">
        <v>500</v>
      </c>
      <c r="J428" s="431">
        <f>SUMIF(beklenen!F:F,C428,beklenen!J:J)</f>
        <v>0</v>
      </c>
      <c r="K428" s="431">
        <f t="shared" si="53"/>
        <v>0</v>
      </c>
      <c r="L428" s="435"/>
      <c r="M428" s="429"/>
      <c r="N428" s="429"/>
      <c r="O428" s="429"/>
    </row>
    <row r="429" spans="1:15" x14ac:dyDescent="0.35">
      <c r="A429" s="31" t="s">
        <v>104</v>
      </c>
      <c r="B429" s="247" t="s">
        <v>430</v>
      </c>
      <c r="C429" s="114">
        <v>612103</v>
      </c>
      <c r="D429" s="100" t="s">
        <v>132</v>
      </c>
      <c r="E429" s="114" t="s">
        <v>812</v>
      </c>
      <c r="F429" s="431">
        <f>SUMIF(lastik!C:C,C429,lastik!J:J)</f>
        <v>0</v>
      </c>
      <c r="G429" s="431">
        <f t="shared" si="52"/>
        <v>0</v>
      </c>
      <c r="H429" s="431">
        <v>0</v>
      </c>
      <c r="I429" s="431">
        <v>100</v>
      </c>
      <c r="J429" s="431">
        <f>SUMIF(beklenen!F:F,C429,beklenen!J:J)</f>
        <v>12</v>
      </c>
      <c r="K429" s="431">
        <f t="shared" si="53"/>
        <v>0</v>
      </c>
      <c r="L429" s="435"/>
      <c r="M429" s="429"/>
      <c r="N429" s="429"/>
      <c r="O429" s="429"/>
    </row>
    <row r="430" spans="1:15" x14ac:dyDescent="0.35">
      <c r="A430" s="337" t="s">
        <v>104</v>
      </c>
      <c r="B430" s="334" t="s">
        <v>1502</v>
      </c>
      <c r="C430" s="375">
        <v>311674</v>
      </c>
      <c r="D430" s="371" t="s">
        <v>132</v>
      </c>
      <c r="E430" s="363" t="s">
        <v>1505</v>
      </c>
      <c r="F430" s="431">
        <f>SUMIF(lastik!C:C,C430,lastik!J:J)</f>
        <v>0</v>
      </c>
      <c r="J430" s="431">
        <f>SUMIF(beklenen!F:F,C430,beklenen!J:J)</f>
        <v>0</v>
      </c>
      <c r="K430" s="431">
        <f t="shared" si="53"/>
        <v>0</v>
      </c>
      <c r="L430" s="435"/>
      <c r="M430" s="429"/>
      <c r="N430" s="429"/>
      <c r="O430" s="429"/>
    </row>
    <row r="431" spans="1:15" x14ac:dyDescent="0.35">
      <c r="A431" s="337" t="s">
        <v>104</v>
      </c>
      <c r="B431" s="334" t="s">
        <v>1502</v>
      </c>
      <c r="C431" s="375" t="s">
        <v>2447</v>
      </c>
      <c r="D431" s="365" t="s">
        <v>132</v>
      </c>
      <c r="E431" s="375" t="s">
        <v>2448</v>
      </c>
      <c r="F431" s="431">
        <f>SUMIF(lastik!C:C,C431,lastik!J:J)</f>
        <v>9</v>
      </c>
      <c r="G431" s="431">
        <f>F431+F430</f>
        <v>9</v>
      </c>
      <c r="H431" s="431">
        <v>0</v>
      </c>
      <c r="I431" s="431">
        <v>100</v>
      </c>
      <c r="J431" s="431">
        <f>SUMIF(beklenen!F:F,C431,beklenen!J:J)</f>
        <v>0</v>
      </c>
      <c r="K431" s="431">
        <f t="shared" si="53"/>
        <v>0</v>
      </c>
      <c r="L431" s="435"/>
      <c r="M431" s="429"/>
      <c r="N431" s="429"/>
      <c r="O431" s="429"/>
    </row>
    <row r="432" spans="1:15" x14ac:dyDescent="0.35">
      <c r="A432" s="31" t="s">
        <v>104</v>
      </c>
      <c r="B432" s="247"/>
      <c r="C432" s="44">
        <v>214545</v>
      </c>
      <c r="D432" s="73" t="s">
        <v>133</v>
      </c>
      <c r="E432" s="245" t="s">
        <v>445</v>
      </c>
      <c r="F432" s="431">
        <f>SUMIF(lastik!C:C,C432,lastik!J:J)</f>
        <v>0</v>
      </c>
      <c r="G432" s="431">
        <f t="shared" si="52"/>
        <v>0</v>
      </c>
      <c r="H432" s="431">
        <v>8</v>
      </c>
      <c r="I432" s="431">
        <v>16</v>
      </c>
      <c r="J432" s="431">
        <f>SUMIF(beklenen!F:F,C432,beklenen!J:J)</f>
        <v>0</v>
      </c>
      <c r="K432" s="431">
        <f t="shared" si="53"/>
        <v>8</v>
      </c>
      <c r="L432" s="435"/>
      <c r="M432" s="429"/>
      <c r="N432" s="429"/>
      <c r="O432" s="439"/>
    </row>
    <row r="433" spans="1:15" x14ac:dyDescent="0.35">
      <c r="A433" s="31" t="s">
        <v>104</v>
      </c>
      <c r="B433" s="247" t="s">
        <v>430</v>
      </c>
      <c r="C433" s="44">
        <v>212902</v>
      </c>
      <c r="D433" s="75" t="s">
        <v>133</v>
      </c>
      <c r="E433" s="245" t="s">
        <v>415</v>
      </c>
      <c r="F433" s="431">
        <f>SUMIF(lastik!C:C,C433,lastik!J:J)</f>
        <v>12</v>
      </c>
      <c r="G433" s="431">
        <f t="shared" si="52"/>
        <v>12</v>
      </c>
      <c r="H433" s="431">
        <v>0</v>
      </c>
      <c r="I433" s="431">
        <v>32</v>
      </c>
      <c r="J433" s="431">
        <f>SUMIF(beklenen!F:F,C433,beklenen!J:J)</f>
        <v>0</v>
      </c>
      <c r="K433" s="431">
        <f t="shared" si="53"/>
        <v>0</v>
      </c>
      <c r="L433" s="435"/>
      <c r="M433" s="429"/>
      <c r="N433" s="429"/>
      <c r="O433" s="429"/>
    </row>
    <row r="434" spans="1:15" x14ac:dyDescent="0.35">
      <c r="A434" s="31" t="s">
        <v>104</v>
      </c>
      <c r="B434" s="247" t="s">
        <v>1502</v>
      </c>
      <c r="C434" s="44">
        <v>311676</v>
      </c>
      <c r="D434" s="62" t="s">
        <v>133</v>
      </c>
      <c r="E434" s="245" t="s">
        <v>1506</v>
      </c>
      <c r="F434" s="431">
        <f>SUMIF(lastik!C:C,C434,lastik!J:J)</f>
        <v>5</v>
      </c>
      <c r="G434" s="431">
        <f>F434</f>
        <v>5</v>
      </c>
      <c r="H434" s="431">
        <v>0</v>
      </c>
      <c r="I434" s="431">
        <v>16</v>
      </c>
      <c r="J434" s="431">
        <f>SUMIF(beklenen!F:F,C434,beklenen!J:J)</f>
        <v>0</v>
      </c>
      <c r="K434" s="431">
        <f t="shared" si="53"/>
        <v>0</v>
      </c>
      <c r="L434" s="435"/>
      <c r="M434" s="429"/>
      <c r="N434" s="429"/>
      <c r="O434" s="429"/>
    </row>
    <row r="435" spans="1:15" x14ac:dyDescent="0.35">
      <c r="A435" s="31" t="s">
        <v>104</v>
      </c>
      <c r="B435" s="247"/>
      <c r="C435" s="290">
        <v>615000</v>
      </c>
      <c r="D435" s="423" t="s">
        <v>134</v>
      </c>
      <c r="E435" s="281" t="s">
        <v>125</v>
      </c>
      <c r="F435" s="431">
        <f>SUMIF(lastik!C:C,C435,lastik!J:J)</f>
        <v>4</v>
      </c>
      <c r="G435" s="431">
        <f t="shared" si="52"/>
        <v>4</v>
      </c>
      <c r="H435" s="431">
        <v>4</v>
      </c>
      <c r="I435" s="431">
        <v>4</v>
      </c>
      <c r="J435" s="431">
        <f>SUMIF(beklenen!F:F,C435,beklenen!J:J)</f>
        <v>0</v>
      </c>
      <c r="K435" s="431">
        <f t="shared" si="53"/>
        <v>0</v>
      </c>
      <c r="L435" s="435"/>
      <c r="M435" s="429"/>
      <c r="N435" s="429"/>
      <c r="O435" s="439"/>
    </row>
    <row r="436" spans="1:15" x14ac:dyDescent="0.35">
      <c r="A436" s="31" t="s">
        <v>104</v>
      </c>
      <c r="B436" s="247"/>
      <c r="C436" s="89">
        <v>214565</v>
      </c>
      <c r="D436" s="100" t="s">
        <v>135</v>
      </c>
      <c r="E436" s="114" t="s">
        <v>443</v>
      </c>
      <c r="F436" s="431">
        <f>SUMIF(lastik!C:C,C436,lastik!J:J)</f>
        <v>16</v>
      </c>
      <c r="G436" s="431">
        <f t="shared" si="52"/>
        <v>16</v>
      </c>
      <c r="H436" s="431">
        <v>4</v>
      </c>
      <c r="I436" s="431">
        <v>8</v>
      </c>
      <c r="J436" s="431">
        <f>SUMIF(beklenen!F:F,C436,beklenen!J:J)</f>
        <v>0</v>
      </c>
      <c r="K436" s="431">
        <f t="shared" si="53"/>
        <v>0</v>
      </c>
      <c r="L436" s="435"/>
      <c r="M436" s="429"/>
      <c r="N436" s="429"/>
      <c r="O436" s="439"/>
    </row>
    <row r="437" spans="1:15" x14ac:dyDescent="0.35">
      <c r="A437" s="31" t="s">
        <v>104</v>
      </c>
      <c r="B437" s="247" t="s">
        <v>1266</v>
      </c>
      <c r="C437" s="89">
        <v>315699</v>
      </c>
      <c r="D437" s="110" t="s">
        <v>135</v>
      </c>
      <c r="E437" s="114" t="s">
        <v>2080</v>
      </c>
      <c r="F437" s="431">
        <f>SUMIF(lastik!C:C,C437,lastik!J:J)</f>
        <v>4</v>
      </c>
      <c r="G437" s="431">
        <f>F437</f>
        <v>4</v>
      </c>
      <c r="H437" s="431">
        <v>4</v>
      </c>
      <c r="I437" s="431">
        <v>8</v>
      </c>
      <c r="J437" s="431">
        <f>SUMIF(beklenen!F:F,C437,beklenen!J:J)</f>
        <v>0</v>
      </c>
      <c r="L437" s="435"/>
      <c r="M437" s="429"/>
      <c r="N437" s="429"/>
      <c r="O437" s="439"/>
    </row>
    <row r="438" spans="1:15" x14ac:dyDescent="0.35">
      <c r="A438" s="31" t="s">
        <v>104</v>
      </c>
      <c r="B438" s="247" t="s">
        <v>430</v>
      </c>
      <c r="C438" s="66">
        <v>212912</v>
      </c>
      <c r="D438" s="71" t="s">
        <v>135</v>
      </c>
      <c r="E438" s="114" t="s">
        <v>509</v>
      </c>
      <c r="F438" s="431">
        <f>SUMIF(lastik!C:C,C438,lastik!J:J)</f>
        <v>0</v>
      </c>
      <c r="G438" s="431">
        <f t="shared" si="52"/>
        <v>0</v>
      </c>
      <c r="H438" s="431">
        <v>0</v>
      </c>
      <c r="I438" s="431">
        <v>8</v>
      </c>
      <c r="J438" s="431">
        <f>SUMIF(beklenen!F:F,C438,beklenen!J:J)</f>
        <v>0</v>
      </c>
      <c r="K438" s="431">
        <f t="shared" ref="K438:K469" si="54">IF((G438+J438)&lt;=H438,H438-(G438+J438),0)-M438</f>
        <v>0</v>
      </c>
      <c r="L438" s="435"/>
      <c r="M438" s="429"/>
      <c r="N438" s="429"/>
      <c r="O438" s="429"/>
    </row>
    <row r="439" spans="1:15" x14ac:dyDescent="0.35">
      <c r="A439" s="31" t="s">
        <v>104</v>
      </c>
      <c r="B439" s="247"/>
      <c r="C439" s="39">
        <v>218014</v>
      </c>
      <c r="D439" s="47" t="s">
        <v>136</v>
      </c>
      <c r="E439" s="48" t="s">
        <v>138</v>
      </c>
      <c r="F439" s="431">
        <f>SUMIF(lastik!C:C,C439,lastik!J:J)</f>
        <v>0</v>
      </c>
      <c r="J439" s="431">
        <f>SUMIF(beklenen!F:F,C439,beklenen!J:J)</f>
        <v>0</v>
      </c>
      <c r="K439" s="431">
        <f t="shared" si="54"/>
        <v>0</v>
      </c>
      <c r="L439" s="435"/>
      <c r="M439" s="429"/>
      <c r="N439" s="429"/>
      <c r="O439" s="439"/>
    </row>
    <row r="440" spans="1:15" x14ac:dyDescent="0.35">
      <c r="A440" s="31" t="s">
        <v>104</v>
      </c>
      <c r="B440" s="247"/>
      <c r="C440" s="245">
        <v>219453</v>
      </c>
      <c r="D440" s="246" t="s">
        <v>136</v>
      </c>
      <c r="E440" s="245" t="s">
        <v>1432</v>
      </c>
      <c r="F440" s="431">
        <f>SUMIF(lastik!C:C,C440,lastik!J:J)</f>
        <v>0</v>
      </c>
      <c r="G440" s="431">
        <f>F440+F439</f>
        <v>0</v>
      </c>
      <c r="H440" s="431">
        <v>4</v>
      </c>
      <c r="I440" s="431">
        <v>4</v>
      </c>
      <c r="J440" s="431">
        <f>SUMIF(beklenen!F:F,C440,beklenen!J:J)</f>
        <v>0</v>
      </c>
      <c r="K440" s="431">
        <f t="shared" si="54"/>
        <v>4</v>
      </c>
      <c r="L440" s="435"/>
      <c r="M440" s="429"/>
      <c r="N440" s="429"/>
      <c r="O440" s="439"/>
    </row>
    <row r="441" spans="1:15" x14ac:dyDescent="0.35">
      <c r="A441" s="31" t="s">
        <v>104</v>
      </c>
      <c r="B441" s="247" t="s">
        <v>1266</v>
      </c>
      <c r="C441" s="245">
        <v>314190</v>
      </c>
      <c r="D441" s="246" t="s">
        <v>136</v>
      </c>
      <c r="E441" s="245" t="s">
        <v>2238</v>
      </c>
      <c r="F441" s="431">
        <f>SUMIF(lastik!C:C,C441,lastik!J:J)</f>
        <v>1</v>
      </c>
      <c r="G441" s="431">
        <f>F441+F440</f>
        <v>1</v>
      </c>
      <c r="H441" s="431">
        <v>4</v>
      </c>
      <c r="I441" s="431">
        <v>12</v>
      </c>
      <c r="J441" s="431">
        <f>SUMIF(beklenen!F:F,C441,beklenen!J:J)</f>
        <v>0</v>
      </c>
      <c r="K441" s="431">
        <f t="shared" si="54"/>
        <v>3</v>
      </c>
      <c r="L441" s="435"/>
      <c r="M441" s="429"/>
      <c r="N441" s="429"/>
      <c r="O441" s="439"/>
    </row>
    <row r="442" spans="1:15" x14ac:dyDescent="0.35">
      <c r="A442" s="31" t="s">
        <v>104</v>
      </c>
      <c r="B442" s="247" t="s">
        <v>430</v>
      </c>
      <c r="C442" s="39">
        <v>211701</v>
      </c>
      <c r="D442" s="43" t="s">
        <v>136</v>
      </c>
      <c r="E442" s="48" t="s">
        <v>137</v>
      </c>
      <c r="F442" s="431">
        <f>SUMIF(lastik!C:C,C442,lastik!J:J)</f>
        <v>2</v>
      </c>
      <c r="J442" s="431">
        <f>SUMIF(beklenen!F:F,C442,beklenen!J:J)</f>
        <v>0</v>
      </c>
      <c r="K442" s="431">
        <f t="shared" si="54"/>
        <v>0</v>
      </c>
      <c r="L442" s="435"/>
      <c r="M442" s="429"/>
      <c r="N442" s="429"/>
      <c r="O442" s="429"/>
    </row>
    <row r="443" spans="1:15" x14ac:dyDescent="0.35">
      <c r="A443" s="31" t="s">
        <v>104</v>
      </c>
      <c r="B443" s="247" t="s">
        <v>430</v>
      </c>
      <c r="C443" s="245">
        <v>212905</v>
      </c>
      <c r="D443" s="246" t="s">
        <v>136</v>
      </c>
      <c r="E443" s="245" t="s">
        <v>522</v>
      </c>
      <c r="F443" s="431">
        <f>SUMIF(lastik!C:C,C443,lastik!J:J)</f>
        <v>8</v>
      </c>
      <c r="G443" s="431">
        <f>F443+F442</f>
        <v>10</v>
      </c>
      <c r="H443" s="431">
        <v>0</v>
      </c>
      <c r="I443" s="431">
        <v>12</v>
      </c>
      <c r="J443" s="431">
        <f>SUMIF(beklenen!F:F,C443,beklenen!J:J)</f>
        <v>0</v>
      </c>
      <c r="K443" s="431">
        <f t="shared" si="54"/>
        <v>0</v>
      </c>
      <c r="L443" s="435"/>
      <c r="M443" s="429"/>
      <c r="N443" s="429"/>
      <c r="O443" s="429"/>
    </row>
    <row r="444" spans="1:15" x14ac:dyDescent="0.35">
      <c r="A444" s="31" t="s">
        <v>104</v>
      </c>
      <c r="B444" s="247" t="s">
        <v>1502</v>
      </c>
      <c r="C444" s="245">
        <v>311672</v>
      </c>
      <c r="D444" s="59" t="s">
        <v>136</v>
      </c>
      <c r="E444" s="245" t="s">
        <v>1503</v>
      </c>
      <c r="F444" s="431">
        <f>SUMIF(lastik!C:C,C444,lastik!J:J)</f>
        <v>8</v>
      </c>
      <c r="G444" s="431">
        <f>F444+F443</f>
        <v>16</v>
      </c>
      <c r="H444" s="431">
        <v>0</v>
      </c>
      <c r="I444" s="431">
        <v>8</v>
      </c>
      <c r="J444" s="431">
        <f>SUMIF(beklenen!F:F,C444,beklenen!J:J)</f>
        <v>0</v>
      </c>
      <c r="K444" s="431">
        <f t="shared" si="54"/>
        <v>0</v>
      </c>
      <c r="L444" s="435"/>
      <c r="M444" s="429"/>
      <c r="N444" s="429"/>
      <c r="O444" s="429"/>
    </row>
    <row r="445" spans="1:15" x14ac:dyDescent="0.35">
      <c r="A445" s="31" t="s">
        <v>104</v>
      </c>
      <c r="B445" s="247"/>
      <c r="C445" s="114">
        <v>214570</v>
      </c>
      <c r="D445" s="115" t="s">
        <v>139</v>
      </c>
      <c r="E445" s="114" t="s">
        <v>371</v>
      </c>
      <c r="F445" s="431">
        <f>SUMIF(lastik!C:C,C445,lastik!J:J)</f>
        <v>41</v>
      </c>
      <c r="G445" s="431">
        <f t="shared" ref="G445:G467" si="55">F445</f>
        <v>41</v>
      </c>
      <c r="H445" s="431">
        <v>8</v>
      </c>
      <c r="I445" s="431">
        <v>20</v>
      </c>
      <c r="J445" s="431">
        <f>SUMIF(beklenen!F:F,C445,beklenen!J:J)</f>
        <v>0</v>
      </c>
      <c r="K445" s="431">
        <f t="shared" si="54"/>
        <v>0</v>
      </c>
      <c r="L445" s="435"/>
      <c r="M445" s="429"/>
      <c r="N445" s="429"/>
      <c r="O445" s="439"/>
    </row>
    <row r="446" spans="1:15" x14ac:dyDescent="0.35">
      <c r="A446" s="31" t="s">
        <v>104</v>
      </c>
      <c r="B446" s="247"/>
      <c r="C446" s="114">
        <v>214571</v>
      </c>
      <c r="D446" s="106" t="s">
        <v>139</v>
      </c>
      <c r="E446" s="114" t="s">
        <v>372</v>
      </c>
      <c r="F446" s="431">
        <f>SUMIF(lastik!C:C,C446,lastik!J:J)</f>
        <v>21</v>
      </c>
      <c r="G446" s="431">
        <f t="shared" si="55"/>
        <v>21</v>
      </c>
      <c r="H446" s="431">
        <v>8</v>
      </c>
      <c r="I446" s="431">
        <v>20</v>
      </c>
      <c r="J446" s="431">
        <f>SUMIF(beklenen!F:F,C446,beklenen!J:J)</f>
        <v>0</v>
      </c>
      <c r="K446" s="431">
        <f t="shared" si="54"/>
        <v>0</v>
      </c>
      <c r="L446" s="435"/>
      <c r="M446" s="429"/>
      <c r="N446" s="429"/>
      <c r="O446" s="439"/>
    </row>
    <row r="447" spans="1:15" x14ac:dyDescent="0.35">
      <c r="A447" s="337" t="s">
        <v>104</v>
      </c>
      <c r="B447" s="334"/>
      <c r="C447" s="375">
        <v>517330</v>
      </c>
      <c r="D447" s="345" t="s">
        <v>139</v>
      </c>
      <c r="E447" s="375" t="s">
        <v>2333</v>
      </c>
      <c r="F447" s="431">
        <f>SUMIF(lastik!C:C,C447,lastik!J:J)</f>
        <v>0</v>
      </c>
      <c r="G447" s="431">
        <f>F447</f>
        <v>0</v>
      </c>
      <c r="H447" s="431">
        <v>8</v>
      </c>
      <c r="I447" s="431">
        <v>20</v>
      </c>
      <c r="J447" s="431">
        <f>SUMIF(beklenen!F:F,C447,beklenen!J:J)</f>
        <v>0</v>
      </c>
      <c r="K447" s="431">
        <f t="shared" si="54"/>
        <v>8</v>
      </c>
      <c r="L447" s="435"/>
      <c r="M447" s="429"/>
      <c r="N447" s="429"/>
      <c r="O447" s="439"/>
    </row>
    <row r="448" spans="1:15" x14ac:dyDescent="0.35">
      <c r="A448" s="31" t="s">
        <v>104</v>
      </c>
      <c r="B448" s="247"/>
      <c r="C448" s="380">
        <v>614740</v>
      </c>
      <c r="D448" s="100" t="s">
        <v>139</v>
      </c>
      <c r="E448" s="114" t="s">
        <v>1256</v>
      </c>
      <c r="F448" s="431">
        <f>SUMIF(lastik!C:C,C448,lastik!J:J)</f>
        <v>17</v>
      </c>
      <c r="G448" s="431">
        <f t="shared" si="55"/>
        <v>17</v>
      </c>
      <c r="H448" s="431">
        <v>8</v>
      </c>
      <c r="I448" s="431">
        <v>20</v>
      </c>
      <c r="J448" s="431">
        <f>SUMIF(beklenen!F:F,C448,beklenen!J:J)</f>
        <v>0</v>
      </c>
      <c r="K448" s="431">
        <f t="shared" si="54"/>
        <v>0</v>
      </c>
      <c r="L448" s="435"/>
      <c r="M448" s="429"/>
      <c r="N448" s="429"/>
      <c r="O448" s="439"/>
    </row>
    <row r="449" spans="1:23" x14ac:dyDescent="0.35">
      <c r="A449" s="31" t="s">
        <v>104</v>
      </c>
      <c r="B449" s="247"/>
      <c r="C449" s="114">
        <v>618151</v>
      </c>
      <c r="D449" s="100" t="s">
        <v>139</v>
      </c>
      <c r="E449" s="114" t="s">
        <v>140</v>
      </c>
      <c r="F449" s="431">
        <f>SUMIF(lastik!C:C,C449,lastik!J:J)</f>
        <v>0</v>
      </c>
      <c r="G449" s="431">
        <f t="shared" si="55"/>
        <v>0</v>
      </c>
      <c r="H449" s="431">
        <v>4</v>
      </c>
      <c r="I449" s="431">
        <v>12</v>
      </c>
      <c r="J449" s="431">
        <f>SUMIF(beklenen!F:F,C449,beklenen!J:J)</f>
        <v>0</v>
      </c>
      <c r="K449" s="431">
        <f t="shared" si="54"/>
        <v>4</v>
      </c>
      <c r="L449" s="435"/>
      <c r="M449" s="429"/>
      <c r="N449" s="429"/>
      <c r="O449" s="439"/>
    </row>
    <row r="450" spans="1:23" x14ac:dyDescent="0.35">
      <c r="A450" s="31" t="s">
        <v>104</v>
      </c>
      <c r="B450" s="247" t="s">
        <v>1266</v>
      </c>
      <c r="C450" s="114">
        <v>315693</v>
      </c>
      <c r="D450" s="110" t="s">
        <v>139</v>
      </c>
      <c r="E450" s="114" t="s">
        <v>1913</v>
      </c>
      <c r="F450" s="431">
        <f>SUMIF(lastik!C:C,C450,lastik!J:J)</f>
        <v>2</v>
      </c>
      <c r="G450" s="431">
        <f>F450</f>
        <v>2</v>
      </c>
      <c r="H450" s="431">
        <v>4</v>
      </c>
      <c r="I450" s="431">
        <v>12</v>
      </c>
      <c r="J450" s="431">
        <f>SUMIF(beklenen!F:F,C450,beklenen!J:J)</f>
        <v>0</v>
      </c>
      <c r="K450" s="431">
        <f t="shared" si="54"/>
        <v>2</v>
      </c>
      <c r="L450" s="435"/>
      <c r="M450" s="429"/>
      <c r="N450" s="429"/>
      <c r="O450" s="439"/>
    </row>
    <row r="451" spans="1:23" x14ac:dyDescent="0.35">
      <c r="A451" s="31" t="s">
        <v>104</v>
      </c>
      <c r="B451" s="247" t="s">
        <v>1266</v>
      </c>
      <c r="C451" s="114">
        <v>315622</v>
      </c>
      <c r="D451" s="100" t="s">
        <v>139</v>
      </c>
      <c r="E451" s="114" t="s">
        <v>2090</v>
      </c>
      <c r="F451" s="431">
        <f>SUMIF(lastik!C:C,C451,lastik!J:J)</f>
        <v>6</v>
      </c>
      <c r="G451" s="431">
        <f>F451</f>
        <v>6</v>
      </c>
      <c r="H451" s="431">
        <v>4</v>
      </c>
      <c r="I451" s="431">
        <v>12</v>
      </c>
      <c r="J451" s="431">
        <f>SUMIF(beklenen!F:F,C451,beklenen!J:J)</f>
        <v>0</v>
      </c>
      <c r="K451" s="431">
        <f t="shared" si="54"/>
        <v>0</v>
      </c>
      <c r="L451" s="435"/>
      <c r="M451" s="429"/>
      <c r="N451" s="429"/>
      <c r="O451" s="439"/>
    </row>
    <row r="452" spans="1:23" x14ac:dyDescent="0.35">
      <c r="A452" s="98" t="s">
        <v>104</v>
      </c>
      <c r="B452" s="247" t="s">
        <v>430</v>
      </c>
      <c r="C452" s="373">
        <v>212942</v>
      </c>
      <c r="D452" s="100" t="s">
        <v>139</v>
      </c>
      <c r="E452" s="114" t="s">
        <v>1189</v>
      </c>
      <c r="F452" s="431">
        <f>SUMIF(lastik!C:C,C452,lastik!J:J)</f>
        <v>1</v>
      </c>
      <c r="G452" s="431">
        <f t="shared" si="55"/>
        <v>1</v>
      </c>
      <c r="H452" s="431">
        <v>0</v>
      </c>
      <c r="I452" s="431">
        <v>120</v>
      </c>
      <c r="J452" s="431">
        <f>SUMIF(beklenen!F:F,C452,beklenen!J:J)</f>
        <v>0</v>
      </c>
      <c r="K452" s="431">
        <f t="shared" si="54"/>
        <v>0</v>
      </c>
      <c r="L452" s="435"/>
      <c r="M452" s="429"/>
      <c r="N452" s="429"/>
      <c r="O452" s="429"/>
    </row>
    <row r="453" spans="1:23" x14ac:dyDescent="0.35">
      <c r="A453" s="98" t="s">
        <v>104</v>
      </c>
      <c r="B453" s="247" t="s">
        <v>430</v>
      </c>
      <c r="C453" s="45">
        <v>212941</v>
      </c>
      <c r="D453" s="100" t="s">
        <v>139</v>
      </c>
      <c r="E453" s="114" t="s">
        <v>417</v>
      </c>
      <c r="F453" s="431">
        <f>SUMIF(lastik!C:C,C453,lastik!J:J)</f>
        <v>57</v>
      </c>
      <c r="G453" s="431">
        <f t="shared" si="55"/>
        <v>57</v>
      </c>
      <c r="H453" s="431">
        <v>0</v>
      </c>
      <c r="I453" s="431">
        <v>60</v>
      </c>
      <c r="J453" s="431">
        <f>SUMIF(beklenen!F:F,C453,beklenen!J:J)</f>
        <v>0</v>
      </c>
      <c r="K453" s="431">
        <f t="shared" si="54"/>
        <v>0</v>
      </c>
      <c r="L453" s="435"/>
      <c r="M453" s="429"/>
      <c r="N453" s="429"/>
      <c r="O453" s="429"/>
    </row>
    <row r="454" spans="1:23" x14ac:dyDescent="0.35">
      <c r="A454" s="98" t="s">
        <v>104</v>
      </c>
      <c r="B454" s="247" t="s">
        <v>430</v>
      </c>
      <c r="C454" s="114">
        <v>511142</v>
      </c>
      <c r="D454" s="100" t="s">
        <v>139</v>
      </c>
      <c r="E454" s="114" t="s">
        <v>1647</v>
      </c>
      <c r="F454" s="431">
        <f>SUMIF(lastik!C:C,C454,lastik!J:J)</f>
        <v>17</v>
      </c>
      <c r="G454" s="431">
        <f>F454</f>
        <v>17</v>
      </c>
      <c r="H454" s="431">
        <v>0</v>
      </c>
      <c r="I454" s="431">
        <v>12</v>
      </c>
      <c r="J454" s="431">
        <f>SUMIF(beklenen!F:F,C454,beklenen!J:J)</f>
        <v>0</v>
      </c>
      <c r="K454" s="431">
        <f t="shared" si="54"/>
        <v>0</v>
      </c>
      <c r="L454" s="435"/>
      <c r="M454" s="429"/>
      <c r="N454" s="429"/>
      <c r="O454" s="429"/>
    </row>
    <row r="455" spans="1:23" x14ac:dyDescent="0.35">
      <c r="A455" s="98" t="s">
        <v>104</v>
      </c>
      <c r="B455" s="247" t="s">
        <v>430</v>
      </c>
      <c r="C455" s="45">
        <v>612105</v>
      </c>
      <c r="D455" s="100" t="s">
        <v>139</v>
      </c>
      <c r="E455" s="114" t="s">
        <v>1657</v>
      </c>
      <c r="F455" s="431">
        <f>SUMIF(lastik!C:C,C455,lastik!J:J)</f>
        <v>0</v>
      </c>
      <c r="G455" s="431">
        <f>F455</f>
        <v>0</v>
      </c>
      <c r="H455" s="431">
        <v>0</v>
      </c>
      <c r="I455" s="431">
        <v>4</v>
      </c>
      <c r="J455" s="431">
        <f>SUMIF(beklenen!F:F,C455,beklenen!J:J)</f>
        <v>0</v>
      </c>
      <c r="K455" s="431">
        <f t="shared" si="54"/>
        <v>0</v>
      </c>
      <c r="L455" s="435"/>
      <c r="M455" s="429"/>
      <c r="N455" s="429"/>
      <c r="O455" s="429"/>
      <c r="W455" s="429" t="s">
        <v>366</v>
      </c>
    </row>
    <row r="456" spans="1:23" x14ac:dyDescent="0.35">
      <c r="A456" s="98" t="s">
        <v>104</v>
      </c>
      <c r="B456" s="247" t="s">
        <v>1502</v>
      </c>
      <c r="C456" s="114">
        <v>311986</v>
      </c>
      <c r="D456" s="133" t="s">
        <v>139</v>
      </c>
      <c r="E456" s="114" t="s">
        <v>1511</v>
      </c>
      <c r="F456" s="431">
        <f>SUMIF(lastik!C:C,C456,lastik!J:J)</f>
        <v>44</v>
      </c>
      <c r="G456" s="431">
        <f>F456</f>
        <v>44</v>
      </c>
      <c r="H456" s="431">
        <v>0</v>
      </c>
      <c r="I456" s="431">
        <v>24</v>
      </c>
      <c r="J456" s="431">
        <f>SUMIF(beklenen!F:F,C456,beklenen!J:J)</f>
        <v>0</v>
      </c>
      <c r="K456" s="431">
        <f t="shared" si="54"/>
        <v>0</v>
      </c>
      <c r="L456" s="435"/>
      <c r="M456" s="429"/>
      <c r="N456" s="429"/>
      <c r="O456" s="429"/>
    </row>
    <row r="457" spans="1:23" x14ac:dyDescent="0.35">
      <c r="A457" s="31" t="s">
        <v>104</v>
      </c>
      <c r="B457" s="247"/>
      <c r="C457" s="245">
        <v>214540</v>
      </c>
      <c r="D457" s="62" t="s">
        <v>141</v>
      </c>
      <c r="E457" s="245" t="s">
        <v>373</v>
      </c>
      <c r="F457" s="431">
        <f>SUMIF(lastik!C:C,C457,lastik!J:J)</f>
        <v>162</v>
      </c>
      <c r="G457" s="431">
        <f t="shared" si="55"/>
        <v>162</v>
      </c>
      <c r="H457" s="431">
        <v>24</v>
      </c>
      <c r="I457" s="431">
        <v>80</v>
      </c>
      <c r="J457" s="431">
        <f>SUMIF(beklenen!F:F,C457,beklenen!J:J)</f>
        <v>0</v>
      </c>
      <c r="K457" s="431">
        <f t="shared" si="54"/>
        <v>0</v>
      </c>
      <c r="L457" s="435"/>
      <c r="M457" s="429"/>
      <c r="N457" s="429"/>
      <c r="O457" s="439"/>
    </row>
    <row r="458" spans="1:23" x14ac:dyDescent="0.35">
      <c r="A458" s="31" t="s">
        <v>104</v>
      </c>
      <c r="B458" s="247"/>
      <c r="C458" s="245">
        <v>214541</v>
      </c>
      <c r="D458" s="246" t="s">
        <v>141</v>
      </c>
      <c r="E458" s="245" t="s">
        <v>429</v>
      </c>
      <c r="F458" s="431">
        <f>SUMIF(lastik!C:C,C458,lastik!J:J)</f>
        <v>56</v>
      </c>
      <c r="G458" s="431">
        <f t="shared" si="55"/>
        <v>56</v>
      </c>
      <c r="H458" s="431">
        <v>20</v>
      </c>
      <c r="I458" s="431">
        <v>40</v>
      </c>
      <c r="J458" s="431">
        <f>SUMIF(beklenen!F:F,C458,beklenen!J:J)</f>
        <v>0</v>
      </c>
      <c r="K458" s="431">
        <f t="shared" si="54"/>
        <v>0</v>
      </c>
      <c r="L458" s="435"/>
      <c r="M458" s="429"/>
      <c r="N458" s="429"/>
      <c r="O458" s="439"/>
    </row>
    <row r="459" spans="1:23" x14ac:dyDescent="0.35">
      <c r="A459" s="31" t="s">
        <v>104</v>
      </c>
      <c r="B459" s="247"/>
      <c r="C459" s="245">
        <v>618910</v>
      </c>
      <c r="D459" s="246" t="s">
        <v>141</v>
      </c>
      <c r="E459" s="245" t="s">
        <v>480</v>
      </c>
      <c r="F459" s="431">
        <f>SUMIF(lastik!C:C,C459,lastik!J:J)</f>
        <v>30</v>
      </c>
      <c r="G459" s="431">
        <f t="shared" si="55"/>
        <v>30</v>
      </c>
      <c r="H459" s="431">
        <v>8</v>
      </c>
      <c r="I459" s="431">
        <v>20</v>
      </c>
      <c r="J459" s="431">
        <f>SUMIF(beklenen!F:F,C459,beklenen!J:J)</f>
        <v>0</v>
      </c>
      <c r="K459" s="431">
        <f t="shared" si="54"/>
        <v>0</v>
      </c>
      <c r="L459" s="435"/>
      <c r="M459" s="429"/>
      <c r="N459" s="429"/>
      <c r="O459" s="439"/>
    </row>
    <row r="460" spans="1:23" x14ac:dyDescent="0.35">
      <c r="A460" s="31" t="s">
        <v>104</v>
      </c>
      <c r="B460" s="247"/>
      <c r="C460" s="39">
        <v>615105</v>
      </c>
      <c r="D460" s="43" t="s">
        <v>141</v>
      </c>
      <c r="E460" s="245" t="s">
        <v>142</v>
      </c>
      <c r="F460" s="431">
        <f>SUMIF(lastik!C:C,C460,lastik!J:J)</f>
        <v>19</v>
      </c>
      <c r="G460" s="431">
        <f t="shared" si="55"/>
        <v>19</v>
      </c>
      <c r="H460" s="431">
        <v>4</v>
      </c>
      <c r="I460" s="431">
        <v>12</v>
      </c>
      <c r="J460" s="431">
        <f>SUMIF(beklenen!F:F,C460,beklenen!J:J)</f>
        <v>0</v>
      </c>
      <c r="K460" s="431">
        <f t="shared" si="54"/>
        <v>0</v>
      </c>
      <c r="L460" s="435"/>
      <c r="M460" s="429"/>
      <c r="N460" s="429"/>
      <c r="O460" s="439"/>
    </row>
    <row r="461" spans="1:23" x14ac:dyDescent="0.35">
      <c r="A461" s="31" t="s">
        <v>104</v>
      </c>
      <c r="B461" s="247" t="s">
        <v>1266</v>
      </c>
      <c r="C461" s="39" t="s">
        <v>1914</v>
      </c>
      <c r="D461" s="246" t="s">
        <v>141</v>
      </c>
      <c r="E461" s="245" t="s">
        <v>1915</v>
      </c>
      <c r="F461" s="431">
        <f>SUMIF(lastik!C:C,C461,lastik!J:J)</f>
        <v>20</v>
      </c>
      <c r="G461" s="431">
        <f>F461</f>
        <v>20</v>
      </c>
      <c r="H461" s="431">
        <v>4</v>
      </c>
      <c r="I461" s="431">
        <v>12</v>
      </c>
      <c r="J461" s="431">
        <f>SUMIF(beklenen!F:F,C461,beklenen!J:J)</f>
        <v>0</v>
      </c>
      <c r="K461" s="431">
        <f t="shared" si="54"/>
        <v>0</v>
      </c>
      <c r="L461" s="435"/>
      <c r="M461" s="429"/>
      <c r="N461" s="429"/>
      <c r="O461" s="439"/>
    </row>
    <row r="462" spans="1:23" x14ac:dyDescent="0.35">
      <c r="A462" s="31" t="s">
        <v>104</v>
      </c>
      <c r="B462" s="247" t="s">
        <v>430</v>
      </c>
      <c r="C462" s="39">
        <v>212930</v>
      </c>
      <c r="D462" s="246" t="s">
        <v>141</v>
      </c>
      <c r="E462" s="48" t="s">
        <v>415</v>
      </c>
      <c r="F462" s="431">
        <f>SUMIF(lastik!C:C,C462,lastik!J:J)</f>
        <v>0</v>
      </c>
      <c r="J462" s="431">
        <f>SUMIF(beklenen!F:F,C462,beklenen!J:J)</f>
        <v>0</v>
      </c>
      <c r="K462" s="431">
        <f t="shared" si="54"/>
        <v>0</v>
      </c>
      <c r="L462" s="435"/>
      <c r="M462" s="429"/>
      <c r="N462" s="429"/>
      <c r="O462" s="429"/>
    </row>
    <row r="463" spans="1:23" x14ac:dyDescent="0.35">
      <c r="A463" s="31" t="s">
        <v>104</v>
      </c>
      <c r="B463" s="247" t="s">
        <v>430</v>
      </c>
      <c r="C463" s="39">
        <v>212959</v>
      </c>
      <c r="D463" s="246" t="s">
        <v>141</v>
      </c>
      <c r="E463" s="245" t="s">
        <v>2422</v>
      </c>
      <c r="F463" s="431">
        <f>SUMIF(lastik!C:C,C463,lastik!J:J)</f>
        <v>492</v>
      </c>
      <c r="G463" s="431">
        <f>F463+F462</f>
        <v>492</v>
      </c>
      <c r="H463" s="431">
        <v>8</v>
      </c>
      <c r="I463" s="431">
        <v>400</v>
      </c>
      <c r="J463" s="431">
        <f>SUMIF(beklenen!F:F,C463,beklenen!J:J)</f>
        <v>0</v>
      </c>
      <c r="K463" s="431">
        <f t="shared" si="54"/>
        <v>0</v>
      </c>
      <c r="L463" s="435"/>
      <c r="M463" s="429"/>
      <c r="N463" s="429"/>
      <c r="O463" s="429"/>
    </row>
    <row r="464" spans="1:23" x14ac:dyDescent="0.35">
      <c r="A464" s="31" t="s">
        <v>104</v>
      </c>
      <c r="B464" s="247" t="s">
        <v>430</v>
      </c>
      <c r="C464" s="39">
        <v>212940</v>
      </c>
      <c r="D464" s="246" t="s">
        <v>141</v>
      </c>
      <c r="E464" s="245" t="s">
        <v>413</v>
      </c>
      <c r="F464" s="431">
        <f>SUMIF(lastik!C:C,C464,lastik!J:J)</f>
        <v>75</v>
      </c>
      <c r="G464" s="431">
        <f t="shared" si="55"/>
        <v>75</v>
      </c>
      <c r="H464" s="431">
        <v>8</v>
      </c>
      <c r="I464" s="431">
        <v>120</v>
      </c>
      <c r="J464" s="431">
        <f>SUMIF(beklenen!F:F,C464,beklenen!J:J)</f>
        <v>28</v>
      </c>
      <c r="K464" s="431">
        <f t="shared" si="54"/>
        <v>0</v>
      </c>
      <c r="L464" s="435"/>
      <c r="M464" s="429"/>
      <c r="N464" s="429"/>
      <c r="O464" s="429"/>
    </row>
    <row r="465" spans="1:23" x14ac:dyDescent="0.35">
      <c r="A465" s="31" t="s">
        <v>104</v>
      </c>
      <c r="B465" s="247" t="s">
        <v>430</v>
      </c>
      <c r="C465" s="39">
        <v>612104</v>
      </c>
      <c r="D465" s="246" t="s">
        <v>141</v>
      </c>
      <c r="E465" s="245" t="s">
        <v>832</v>
      </c>
      <c r="F465" s="431">
        <f>SUMIF(lastik!C:C,C465,lastik!J:J)</f>
        <v>42</v>
      </c>
      <c r="G465" s="431">
        <f t="shared" si="55"/>
        <v>42</v>
      </c>
      <c r="H465" s="431">
        <v>0</v>
      </c>
      <c r="I465" s="431">
        <v>50</v>
      </c>
      <c r="J465" s="431">
        <f>SUMIF(beklenen!F:F,C465,beklenen!J:J)</f>
        <v>0</v>
      </c>
      <c r="K465" s="431">
        <f t="shared" si="54"/>
        <v>0</v>
      </c>
      <c r="L465" s="435"/>
      <c r="M465" s="429"/>
      <c r="N465" s="429"/>
      <c r="O465" s="429"/>
    </row>
    <row r="466" spans="1:23" x14ac:dyDescent="0.35">
      <c r="A466" s="31" t="s">
        <v>104</v>
      </c>
      <c r="B466" s="247" t="s">
        <v>1502</v>
      </c>
      <c r="C466" s="39" t="s">
        <v>1570</v>
      </c>
      <c r="D466" s="246" t="s">
        <v>141</v>
      </c>
      <c r="E466" s="245" t="s">
        <v>1506</v>
      </c>
      <c r="F466" s="431">
        <f>SUMIF(lastik!C:C,C466,lastik!J:J)</f>
        <v>74</v>
      </c>
      <c r="G466" s="431">
        <f>F466</f>
        <v>74</v>
      </c>
      <c r="H466" s="431">
        <v>0</v>
      </c>
      <c r="I466" s="431">
        <v>50</v>
      </c>
      <c r="J466" s="431">
        <f>SUMIF(beklenen!F:F,C466,beklenen!J:J)</f>
        <v>0</v>
      </c>
      <c r="K466" s="431">
        <f t="shared" si="54"/>
        <v>0</v>
      </c>
      <c r="L466" s="435"/>
      <c r="M466" s="429"/>
      <c r="N466" s="429"/>
      <c r="O466" s="429"/>
    </row>
    <row r="467" spans="1:23" x14ac:dyDescent="0.35">
      <c r="A467" s="31" t="s">
        <v>104</v>
      </c>
      <c r="B467" s="247"/>
      <c r="C467" s="114">
        <v>214508</v>
      </c>
      <c r="D467" s="102" t="s">
        <v>143</v>
      </c>
      <c r="E467" s="114" t="s">
        <v>1241</v>
      </c>
      <c r="F467" s="431">
        <f>SUMIF(lastik!C:C,C467,lastik!J:J)</f>
        <v>11</v>
      </c>
      <c r="G467" s="431">
        <f t="shared" si="55"/>
        <v>11</v>
      </c>
      <c r="H467" s="431">
        <v>8</v>
      </c>
      <c r="I467" s="431">
        <v>20</v>
      </c>
      <c r="J467" s="431">
        <f>SUMIF(beklenen!F:F,C467,beklenen!J:J)</f>
        <v>0</v>
      </c>
      <c r="K467" s="431">
        <f t="shared" si="54"/>
        <v>0</v>
      </c>
      <c r="L467" s="435"/>
      <c r="M467" s="429"/>
      <c r="N467" s="429"/>
      <c r="O467" s="439"/>
    </row>
    <row r="468" spans="1:23" x14ac:dyDescent="0.35">
      <c r="A468" s="31" t="s">
        <v>104</v>
      </c>
      <c r="B468" s="247"/>
      <c r="C468" s="114">
        <v>618078</v>
      </c>
      <c r="D468" s="106" t="s">
        <v>143</v>
      </c>
      <c r="E468" s="114" t="s">
        <v>1273</v>
      </c>
      <c r="F468" s="431">
        <f>SUMIF(lastik!C:C,C468,lastik!J:J)</f>
        <v>12</v>
      </c>
      <c r="G468" s="431">
        <f>F468</f>
        <v>12</v>
      </c>
      <c r="H468" s="431">
        <v>0</v>
      </c>
      <c r="I468" s="431">
        <v>4</v>
      </c>
      <c r="J468" s="431">
        <f>SUMIF(beklenen!F:F,C468,beklenen!J:J)</f>
        <v>0</v>
      </c>
      <c r="K468" s="431">
        <f t="shared" si="54"/>
        <v>0</v>
      </c>
      <c r="L468" s="435"/>
      <c r="M468" s="429"/>
      <c r="N468" s="429"/>
      <c r="O468" s="439"/>
    </row>
    <row r="469" spans="1:23" x14ac:dyDescent="0.35">
      <c r="A469" s="31" t="s">
        <v>104</v>
      </c>
      <c r="B469" s="247" t="s">
        <v>1266</v>
      </c>
      <c r="C469" s="114">
        <v>315623</v>
      </c>
      <c r="D469" s="104" t="s">
        <v>143</v>
      </c>
      <c r="E469" s="114" t="s">
        <v>2042</v>
      </c>
      <c r="F469" s="431">
        <f>SUMIF(lastik!C:C,C469,lastik!J:J)</f>
        <v>13</v>
      </c>
      <c r="G469" s="431">
        <f>F469</f>
        <v>13</v>
      </c>
      <c r="H469" s="431">
        <v>8</v>
      </c>
      <c r="I469" s="431">
        <v>20</v>
      </c>
      <c r="J469" s="431">
        <f>SUMIF(beklenen!F:F,C469,beklenen!J:J)</f>
        <v>0</v>
      </c>
      <c r="K469" s="431">
        <f t="shared" si="54"/>
        <v>0</v>
      </c>
      <c r="L469" s="435"/>
      <c r="M469" s="429"/>
      <c r="N469" s="429"/>
      <c r="O469" s="439"/>
    </row>
    <row r="470" spans="1:23" x14ac:dyDescent="0.35">
      <c r="A470" s="31" t="s">
        <v>104</v>
      </c>
      <c r="B470" s="247" t="s">
        <v>430</v>
      </c>
      <c r="C470" s="146">
        <v>212978</v>
      </c>
      <c r="D470" s="106" t="s">
        <v>143</v>
      </c>
      <c r="E470" s="37" t="s">
        <v>522</v>
      </c>
      <c r="F470" s="431">
        <f>SUMIF(lastik!C:C,C470,lastik!J:J)</f>
        <v>16</v>
      </c>
      <c r="G470" s="431">
        <f t="shared" ref="G470:G488" si="56">F470</f>
        <v>16</v>
      </c>
      <c r="H470" s="431">
        <v>0</v>
      </c>
      <c r="I470" s="431">
        <v>20</v>
      </c>
      <c r="J470" s="431">
        <f>SUMIF(beklenen!F:F,C470,beklenen!J:J)</f>
        <v>0</v>
      </c>
      <c r="K470" s="431">
        <f t="shared" ref="K470:K501" si="57">IF((G470+J470)&lt;=H470,H470-(G470+J470),0)-M470</f>
        <v>0</v>
      </c>
      <c r="L470" s="435"/>
      <c r="M470" s="429"/>
      <c r="N470" s="429"/>
      <c r="O470" s="429"/>
      <c r="W470" s="429" t="s">
        <v>366</v>
      </c>
    </row>
    <row r="471" spans="1:23" x14ac:dyDescent="0.35">
      <c r="A471" s="31" t="s">
        <v>104</v>
      </c>
      <c r="B471" s="247" t="s">
        <v>430</v>
      </c>
      <c r="C471" s="146">
        <v>612118</v>
      </c>
      <c r="D471" s="106" t="s">
        <v>143</v>
      </c>
      <c r="E471" s="37" t="s">
        <v>2369</v>
      </c>
      <c r="F471" s="431">
        <f>SUMIF(lastik!C:C,C471,lastik!J:J)</f>
        <v>8</v>
      </c>
      <c r="G471" s="431">
        <f>F471</f>
        <v>8</v>
      </c>
      <c r="H471" s="431">
        <v>0</v>
      </c>
      <c r="I471" s="431">
        <v>16</v>
      </c>
      <c r="J471" s="431">
        <f>SUMIF(beklenen!F:F,C471,beklenen!J:J)</f>
        <v>0</v>
      </c>
      <c r="K471" s="431">
        <f t="shared" si="57"/>
        <v>0</v>
      </c>
      <c r="L471" s="435"/>
      <c r="M471" s="429"/>
      <c r="N471" s="429"/>
      <c r="O471" s="429"/>
    </row>
    <row r="472" spans="1:23" x14ac:dyDescent="0.35">
      <c r="A472" s="31" t="s">
        <v>104</v>
      </c>
      <c r="B472" s="247" t="s">
        <v>1502</v>
      </c>
      <c r="C472" s="185">
        <v>311677</v>
      </c>
      <c r="D472" s="38" t="s">
        <v>143</v>
      </c>
      <c r="E472" s="37" t="s">
        <v>1507</v>
      </c>
      <c r="F472" s="431">
        <f>SUMIF(lastik!C:C,C472,lastik!J:J)</f>
        <v>22</v>
      </c>
      <c r="G472" s="431">
        <f>F472</f>
        <v>22</v>
      </c>
      <c r="H472" s="431">
        <v>0</v>
      </c>
      <c r="I472" s="431">
        <v>20</v>
      </c>
      <c r="J472" s="431">
        <f>SUMIF(beklenen!F:F,C472,beklenen!J:J)</f>
        <v>0</v>
      </c>
      <c r="K472" s="431">
        <f t="shared" si="57"/>
        <v>0</v>
      </c>
      <c r="L472" s="435"/>
      <c r="M472" s="429"/>
      <c r="N472" s="429"/>
      <c r="O472" s="429"/>
    </row>
    <row r="473" spans="1:23" x14ac:dyDescent="0.35">
      <c r="A473" s="31" t="s">
        <v>104</v>
      </c>
      <c r="B473" s="247"/>
      <c r="C473" s="39">
        <v>218364</v>
      </c>
      <c r="D473" s="47" t="s">
        <v>144</v>
      </c>
      <c r="E473" s="245" t="s">
        <v>145</v>
      </c>
      <c r="F473" s="431">
        <f>SUMIF(lastik!C:C,C473,lastik!J:J)</f>
        <v>21</v>
      </c>
      <c r="G473" s="431">
        <f t="shared" si="56"/>
        <v>21</v>
      </c>
      <c r="H473" s="431">
        <v>4</v>
      </c>
      <c r="I473" s="431">
        <v>8</v>
      </c>
      <c r="J473" s="431">
        <f>SUMIF(beklenen!F:F,C473,beklenen!J:J)</f>
        <v>0</v>
      </c>
      <c r="K473" s="431">
        <f t="shared" si="57"/>
        <v>0</v>
      </c>
      <c r="L473" s="435"/>
      <c r="M473" s="429"/>
      <c r="N473" s="429"/>
      <c r="O473" s="439"/>
    </row>
    <row r="474" spans="1:23" x14ac:dyDescent="0.35">
      <c r="A474" s="31" t="s">
        <v>104</v>
      </c>
      <c r="B474" s="247" t="s">
        <v>1266</v>
      </c>
      <c r="C474" s="39">
        <v>315624</v>
      </c>
      <c r="D474" s="246" t="s">
        <v>144</v>
      </c>
      <c r="E474" s="245" t="s">
        <v>1912</v>
      </c>
      <c r="F474" s="431">
        <f>SUMIF(lastik!C:C,C474,lastik!J:J)</f>
        <v>2</v>
      </c>
      <c r="G474" s="431">
        <f>F474</f>
        <v>2</v>
      </c>
      <c r="H474" s="431">
        <v>4</v>
      </c>
      <c r="I474" s="431">
        <v>8</v>
      </c>
      <c r="J474" s="431">
        <f>SUMIF(beklenen!F:F,C474,beklenen!J:J)</f>
        <v>0</v>
      </c>
      <c r="K474" s="431">
        <f t="shared" si="57"/>
        <v>2</v>
      </c>
      <c r="L474" s="435"/>
      <c r="M474" s="429"/>
      <c r="N474" s="429"/>
      <c r="O474" s="439"/>
    </row>
    <row r="475" spans="1:23" x14ac:dyDescent="0.35">
      <c r="A475" s="31" t="s">
        <v>104</v>
      </c>
      <c r="B475" s="247" t="s">
        <v>430</v>
      </c>
      <c r="C475" s="39">
        <v>212952</v>
      </c>
      <c r="D475" s="43" t="s">
        <v>144</v>
      </c>
      <c r="E475" s="245" t="s">
        <v>1142</v>
      </c>
      <c r="F475" s="431">
        <f>SUMIF(lastik!C:C,C475,lastik!J:J)</f>
        <v>4</v>
      </c>
      <c r="G475" s="431">
        <f t="shared" si="56"/>
        <v>4</v>
      </c>
      <c r="H475" s="431">
        <v>0</v>
      </c>
      <c r="I475" s="436">
        <v>8</v>
      </c>
      <c r="J475" s="431">
        <f>SUMIF(beklenen!F:F,C475,beklenen!J:J)</f>
        <v>0</v>
      </c>
      <c r="K475" s="431">
        <f t="shared" si="57"/>
        <v>0</v>
      </c>
      <c r="L475" s="435"/>
      <c r="M475" s="429"/>
      <c r="N475" s="429"/>
      <c r="O475" s="429"/>
    </row>
    <row r="476" spans="1:23" x14ac:dyDescent="0.35">
      <c r="A476" s="31" t="s">
        <v>104</v>
      </c>
      <c r="B476" s="247" t="s">
        <v>1502</v>
      </c>
      <c r="C476" s="245">
        <v>311678</v>
      </c>
      <c r="D476" s="59" t="s">
        <v>144</v>
      </c>
      <c r="E476" s="245" t="s">
        <v>1508</v>
      </c>
      <c r="F476" s="431">
        <f>SUMIF(lastik!C:C,C476,lastik!J:J)</f>
        <v>20</v>
      </c>
      <c r="G476" s="431">
        <f>F476</f>
        <v>20</v>
      </c>
      <c r="H476" s="431">
        <v>0</v>
      </c>
      <c r="I476" s="436">
        <v>8</v>
      </c>
      <c r="J476" s="431">
        <f>SUMIF(beklenen!F:F,C476,beklenen!J:J)</f>
        <v>0</v>
      </c>
      <c r="K476" s="431">
        <f t="shared" si="57"/>
        <v>0</v>
      </c>
      <c r="L476" s="435"/>
      <c r="M476" s="429"/>
      <c r="N476" s="429"/>
      <c r="O476" s="429"/>
    </row>
    <row r="477" spans="1:23" x14ac:dyDescent="0.35">
      <c r="A477" s="31" t="s">
        <v>104</v>
      </c>
      <c r="B477" s="247"/>
      <c r="C477" s="114">
        <v>214590</v>
      </c>
      <c r="D477" s="100" t="s">
        <v>146</v>
      </c>
      <c r="E477" s="114" t="s">
        <v>373</v>
      </c>
      <c r="F477" s="431">
        <f>SUMIF(lastik!C:C,C477,lastik!J:J)</f>
        <v>18</v>
      </c>
      <c r="G477" s="431">
        <f t="shared" si="56"/>
        <v>18</v>
      </c>
      <c r="H477" s="431">
        <v>12</v>
      </c>
      <c r="I477" s="431">
        <v>32</v>
      </c>
      <c r="J477" s="431">
        <f>SUMIF(beklenen!F:F,C477,beklenen!J:J)</f>
        <v>3</v>
      </c>
      <c r="K477" s="431">
        <f t="shared" si="57"/>
        <v>0</v>
      </c>
      <c r="L477" s="435"/>
      <c r="M477" s="429"/>
      <c r="N477" s="429"/>
      <c r="O477" s="439"/>
    </row>
    <row r="478" spans="1:23" x14ac:dyDescent="0.35">
      <c r="A478" s="31" t="s">
        <v>104</v>
      </c>
      <c r="B478" s="247"/>
      <c r="C478" s="114">
        <v>219403</v>
      </c>
      <c r="D478" s="106" t="s">
        <v>146</v>
      </c>
      <c r="E478" s="99" t="s">
        <v>1248</v>
      </c>
      <c r="F478" s="431">
        <f>SUMIF(lastik!C:C,C478,lastik!J:J)</f>
        <v>6</v>
      </c>
      <c r="G478" s="431">
        <f t="shared" si="56"/>
        <v>6</v>
      </c>
      <c r="H478" s="431">
        <v>8</v>
      </c>
      <c r="I478" s="431">
        <v>20</v>
      </c>
      <c r="J478" s="431">
        <f>SUMIF(beklenen!F:F,C478,beklenen!J:J)</f>
        <v>0</v>
      </c>
      <c r="K478" s="431">
        <f t="shared" si="57"/>
        <v>2</v>
      </c>
      <c r="L478" s="435"/>
      <c r="M478" s="429"/>
      <c r="N478" s="429"/>
      <c r="O478" s="439"/>
      <c r="V478" s="429" t="s">
        <v>366</v>
      </c>
    </row>
    <row r="479" spans="1:23" x14ac:dyDescent="0.35">
      <c r="A479" s="31" t="s">
        <v>104</v>
      </c>
      <c r="B479" s="247"/>
      <c r="C479" s="45">
        <v>618115</v>
      </c>
      <c r="D479" s="106" t="s">
        <v>146</v>
      </c>
      <c r="E479" s="114" t="s">
        <v>147</v>
      </c>
      <c r="F479" s="431">
        <f>SUMIF(lastik!C:C,C479,lastik!J:J)</f>
        <v>3</v>
      </c>
      <c r="G479" s="431">
        <f t="shared" si="56"/>
        <v>3</v>
      </c>
      <c r="H479" s="431">
        <v>8</v>
      </c>
      <c r="I479" s="431">
        <v>12</v>
      </c>
      <c r="J479" s="431">
        <f>SUMIF(beklenen!F:F,C479,beklenen!J:J)</f>
        <v>0</v>
      </c>
      <c r="K479" s="431">
        <f t="shared" si="57"/>
        <v>5</v>
      </c>
      <c r="L479" s="435"/>
      <c r="M479" s="429"/>
      <c r="N479" s="429"/>
      <c r="O479" s="439"/>
    </row>
    <row r="480" spans="1:23" x14ac:dyDescent="0.35">
      <c r="A480" s="31" t="s">
        <v>104</v>
      </c>
      <c r="B480" s="247"/>
      <c r="C480" s="45">
        <v>515000</v>
      </c>
      <c r="D480" s="106" t="s">
        <v>146</v>
      </c>
      <c r="E480" s="99" t="s">
        <v>3703</v>
      </c>
      <c r="F480" s="431">
        <f>SUMIF(lastik!C:C,C480,lastik!J:J)</f>
        <v>0</v>
      </c>
      <c r="G480" s="431">
        <f t="shared" ref="G480" si="58">F480</f>
        <v>0</v>
      </c>
      <c r="H480" s="431">
        <v>8</v>
      </c>
      <c r="I480" s="431">
        <v>12</v>
      </c>
      <c r="J480" s="431">
        <f>SUMIF(beklenen!F:F,C480,beklenen!J:J)</f>
        <v>0</v>
      </c>
      <c r="L480" s="435"/>
      <c r="M480" s="429"/>
      <c r="N480" s="429"/>
      <c r="O480" s="439"/>
    </row>
    <row r="481" spans="1:15" x14ac:dyDescent="0.35">
      <c r="A481" s="31" t="s">
        <v>104</v>
      </c>
      <c r="B481" s="247" t="s">
        <v>1266</v>
      </c>
      <c r="C481" s="45" t="s">
        <v>2323</v>
      </c>
      <c r="D481" s="104" t="s">
        <v>146</v>
      </c>
      <c r="E481" s="99" t="s">
        <v>1915</v>
      </c>
      <c r="F481" s="431">
        <f>SUMIF(lastik!C:C,C481,lastik!J:J)</f>
        <v>0</v>
      </c>
      <c r="G481" s="431">
        <f t="shared" si="56"/>
        <v>0</v>
      </c>
      <c r="H481" s="431">
        <v>8</v>
      </c>
      <c r="I481" s="431">
        <v>20</v>
      </c>
      <c r="J481" s="431">
        <f>SUMIF(beklenen!F:F,C481,beklenen!J:J)</f>
        <v>0</v>
      </c>
      <c r="K481" s="431">
        <f t="shared" si="57"/>
        <v>8</v>
      </c>
      <c r="L481" s="435"/>
      <c r="M481" s="429"/>
      <c r="N481" s="429"/>
      <c r="O481" s="439"/>
    </row>
    <row r="482" spans="1:15" x14ac:dyDescent="0.35">
      <c r="A482" s="31" t="s">
        <v>104</v>
      </c>
      <c r="B482" s="247" t="s">
        <v>430</v>
      </c>
      <c r="C482" s="45">
        <v>212950</v>
      </c>
      <c r="D482" s="106" t="s">
        <v>146</v>
      </c>
      <c r="E482" s="474" t="s">
        <v>416</v>
      </c>
      <c r="F482" s="431">
        <f>SUMIF(lastik!C:C,C482,lastik!J:J)</f>
        <v>10</v>
      </c>
      <c r="J482" s="431">
        <f>SUMIF(beklenen!F:F,C482,beklenen!J:J)</f>
        <v>0</v>
      </c>
      <c r="K482" s="431">
        <f t="shared" si="57"/>
        <v>0</v>
      </c>
      <c r="L482" s="435"/>
      <c r="M482" s="429"/>
      <c r="N482" s="429"/>
      <c r="O482" s="429"/>
    </row>
    <row r="483" spans="1:15" x14ac:dyDescent="0.35">
      <c r="A483" s="337" t="s">
        <v>104</v>
      </c>
      <c r="B483" s="334" t="s">
        <v>430</v>
      </c>
      <c r="C483" s="338">
        <v>214913</v>
      </c>
      <c r="D483" s="345" t="s">
        <v>146</v>
      </c>
      <c r="E483" s="364" t="s">
        <v>2619</v>
      </c>
      <c r="F483" s="431">
        <f>SUMIF(lastik!C:C,C483,lastik!J:J)</f>
        <v>54</v>
      </c>
      <c r="G483" s="431">
        <f>F483+F482</f>
        <v>64</v>
      </c>
      <c r="H483" s="431">
        <v>4</v>
      </c>
      <c r="I483" s="431">
        <v>120</v>
      </c>
      <c r="J483" s="431">
        <f>SUMIF(beklenen!F:F,C483,beklenen!J:J)</f>
        <v>24</v>
      </c>
      <c r="K483" s="431">
        <f t="shared" si="57"/>
        <v>0</v>
      </c>
      <c r="L483" s="435"/>
      <c r="M483" s="429"/>
      <c r="N483" s="429"/>
      <c r="O483" s="429"/>
    </row>
    <row r="484" spans="1:15" x14ac:dyDescent="0.35">
      <c r="A484" s="31" t="s">
        <v>104</v>
      </c>
      <c r="B484" s="247" t="s">
        <v>430</v>
      </c>
      <c r="C484" s="45">
        <v>612113</v>
      </c>
      <c r="D484" s="106" t="s">
        <v>146</v>
      </c>
      <c r="E484" s="114" t="s">
        <v>832</v>
      </c>
      <c r="F484" s="431">
        <f>SUMIF(lastik!C:C,C484,lastik!J:J)</f>
        <v>20</v>
      </c>
      <c r="G484" s="431">
        <f t="shared" si="56"/>
        <v>20</v>
      </c>
      <c r="H484" s="431">
        <v>0</v>
      </c>
      <c r="I484" s="431">
        <v>32</v>
      </c>
      <c r="J484" s="431">
        <f>SUMIF(beklenen!F:F,C484,beklenen!J:J)</f>
        <v>0</v>
      </c>
      <c r="K484" s="431">
        <f t="shared" si="57"/>
        <v>0</v>
      </c>
      <c r="L484" s="435"/>
      <c r="M484" s="429"/>
      <c r="N484" s="429"/>
      <c r="O484" s="429"/>
    </row>
    <row r="485" spans="1:15" x14ac:dyDescent="0.35">
      <c r="A485" s="337" t="s">
        <v>104</v>
      </c>
      <c r="B485" s="334" t="s">
        <v>1502</v>
      </c>
      <c r="C485" s="375">
        <v>311688</v>
      </c>
      <c r="D485" s="345" t="s">
        <v>146</v>
      </c>
      <c r="E485" s="375" t="s">
        <v>1506</v>
      </c>
      <c r="F485" s="431">
        <f>SUMIF(lastik!C:C,C485,lastik!J:J)</f>
        <v>6</v>
      </c>
      <c r="J485" s="431">
        <f>SUMIF(beklenen!F:F,C485,beklenen!J:J)</f>
        <v>0</v>
      </c>
      <c r="K485" s="431">
        <f t="shared" si="57"/>
        <v>0</v>
      </c>
      <c r="L485" s="435"/>
      <c r="M485" s="429"/>
      <c r="N485" s="429"/>
      <c r="O485" s="429"/>
    </row>
    <row r="486" spans="1:15" x14ac:dyDescent="0.35">
      <c r="A486" s="337" t="s">
        <v>104</v>
      </c>
      <c r="B486" s="334" t="s">
        <v>1502</v>
      </c>
      <c r="C486" s="375" t="s">
        <v>2458</v>
      </c>
      <c r="D486" s="345" t="s">
        <v>146</v>
      </c>
      <c r="E486" s="375" t="s">
        <v>2461</v>
      </c>
      <c r="F486" s="431">
        <f>SUMIF(lastik!C:C,C486,lastik!J:J)</f>
        <v>25</v>
      </c>
      <c r="G486" s="431">
        <f>F486+F485</f>
        <v>31</v>
      </c>
      <c r="H486" s="431">
        <v>0</v>
      </c>
      <c r="I486" s="431">
        <v>24</v>
      </c>
      <c r="J486" s="431">
        <f>SUMIF(beklenen!F:F,C486,beklenen!J:J)</f>
        <v>0</v>
      </c>
      <c r="K486" s="431">
        <f t="shared" si="57"/>
        <v>0</v>
      </c>
      <c r="L486" s="435"/>
      <c r="M486" s="429"/>
      <c r="N486" s="429"/>
      <c r="O486" s="429"/>
    </row>
    <row r="487" spans="1:15" x14ac:dyDescent="0.35">
      <c r="A487" s="31" t="s">
        <v>104</v>
      </c>
      <c r="B487" s="247"/>
      <c r="C487" s="39">
        <v>214550</v>
      </c>
      <c r="D487" s="246" t="s">
        <v>148</v>
      </c>
      <c r="E487" s="245" t="s">
        <v>376</v>
      </c>
      <c r="F487" s="431">
        <f>SUMIF(lastik!C:C,C487,lastik!J:J)</f>
        <v>68</v>
      </c>
      <c r="G487" s="431">
        <f t="shared" si="56"/>
        <v>68</v>
      </c>
      <c r="H487" s="431">
        <v>40</v>
      </c>
      <c r="I487" s="431">
        <v>120</v>
      </c>
      <c r="J487" s="431">
        <f>SUMIF(beklenen!F:F,C487,beklenen!J:J)</f>
        <v>0</v>
      </c>
      <c r="K487" s="431">
        <f t="shared" si="57"/>
        <v>0</v>
      </c>
      <c r="L487" s="435"/>
      <c r="M487" s="429"/>
      <c r="N487" s="429"/>
      <c r="O487" s="439"/>
    </row>
    <row r="488" spans="1:15" x14ac:dyDescent="0.35">
      <c r="A488" s="31" t="s">
        <v>104</v>
      </c>
      <c r="B488" s="247"/>
      <c r="C488" s="245">
        <v>219404</v>
      </c>
      <c r="D488" s="246" t="s">
        <v>148</v>
      </c>
      <c r="E488" s="245" t="s">
        <v>1249</v>
      </c>
      <c r="F488" s="431">
        <f>SUMIF(lastik!C:C,C488,lastik!J:J)</f>
        <v>8</v>
      </c>
      <c r="G488" s="431">
        <f t="shared" si="56"/>
        <v>8</v>
      </c>
      <c r="H488" s="431">
        <v>24</v>
      </c>
      <c r="I488" s="431">
        <v>40</v>
      </c>
      <c r="J488" s="431">
        <f>SUMIF(beklenen!F:F,C488,beklenen!J:J)</f>
        <v>0</v>
      </c>
      <c r="K488" s="431">
        <f t="shared" si="57"/>
        <v>16</v>
      </c>
      <c r="L488" s="435"/>
      <c r="M488" s="429"/>
      <c r="N488" s="429"/>
      <c r="O488" s="439"/>
    </row>
    <row r="489" spans="1:15" x14ac:dyDescent="0.35">
      <c r="A489" s="31" t="s">
        <v>104</v>
      </c>
      <c r="B489" s="247"/>
      <c r="C489" s="245">
        <v>214551</v>
      </c>
      <c r="D489" s="246" t="s">
        <v>148</v>
      </c>
      <c r="E489" s="245" t="s">
        <v>375</v>
      </c>
      <c r="F489" s="431">
        <f>SUMIF(lastik!C:C,C489,lastik!J:J)</f>
        <v>36</v>
      </c>
      <c r="G489" s="431">
        <f t="shared" ref="G489:G500" si="59">F489</f>
        <v>36</v>
      </c>
      <c r="H489" s="431">
        <v>24</v>
      </c>
      <c r="I489" s="431">
        <v>80</v>
      </c>
      <c r="J489" s="431">
        <f>SUMIF(beklenen!F:F,C489,beklenen!J:J)</f>
        <v>0</v>
      </c>
      <c r="K489" s="431">
        <f t="shared" si="57"/>
        <v>0</v>
      </c>
      <c r="L489" s="435"/>
      <c r="M489" s="429"/>
      <c r="N489" s="429"/>
      <c r="O489" s="439"/>
    </row>
    <row r="490" spans="1:15" x14ac:dyDescent="0.35">
      <c r="A490" s="31" t="s">
        <v>104</v>
      </c>
      <c r="B490" s="247"/>
      <c r="C490" s="39">
        <v>618132</v>
      </c>
      <c r="D490" s="246" t="s">
        <v>148</v>
      </c>
      <c r="E490" s="245" t="s">
        <v>149</v>
      </c>
      <c r="F490" s="431">
        <f>SUMIF(lastik!C:C,C490,lastik!J:J)</f>
        <v>23</v>
      </c>
      <c r="G490" s="431">
        <f t="shared" si="59"/>
        <v>23</v>
      </c>
      <c r="H490" s="431">
        <v>8</v>
      </c>
      <c r="I490" s="431">
        <v>16</v>
      </c>
      <c r="J490" s="431">
        <f>SUMIF(beklenen!F:F,C490,beklenen!J:J)</f>
        <v>0</v>
      </c>
      <c r="K490" s="431">
        <f t="shared" si="57"/>
        <v>0</v>
      </c>
      <c r="L490" s="435"/>
      <c r="M490" s="429"/>
      <c r="N490" s="429"/>
      <c r="O490" s="439"/>
    </row>
    <row r="491" spans="1:15" x14ac:dyDescent="0.35">
      <c r="A491" s="31" t="s">
        <v>104</v>
      </c>
      <c r="B491" s="247"/>
      <c r="C491" s="39">
        <v>515001</v>
      </c>
      <c r="D491" s="246" t="s">
        <v>148</v>
      </c>
      <c r="E491" s="245" t="s">
        <v>3704</v>
      </c>
      <c r="F491" s="431">
        <f>SUMIF(lastik!C:C,C491,lastik!J:J)</f>
        <v>4</v>
      </c>
      <c r="G491" s="431">
        <f t="shared" ref="G491" si="60">F491</f>
        <v>4</v>
      </c>
      <c r="H491" s="431">
        <v>8</v>
      </c>
      <c r="I491" s="431">
        <v>16</v>
      </c>
      <c r="J491" s="431">
        <f>SUMIF(beklenen!F:F,C491,beklenen!J:J)</f>
        <v>0</v>
      </c>
      <c r="K491" s="431">
        <f t="shared" ref="K491" si="61">IF((G491+J491)&lt;=H491,H491-(G491+J491),0)-M491</f>
        <v>4</v>
      </c>
      <c r="L491" s="435"/>
      <c r="M491" s="429"/>
      <c r="N491" s="429"/>
      <c r="O491" s="439"/>
    </row>
    <row r="492" spans="1:15" x14ac:dyDescent="0.35">
      <c r="A492" s="31" t="s">
        <v>104</v>
      </c>
      <c r="B492" s="247"/>
      <c r="C492" s="44">
        <v>614721</v>
      </c>
      <c r="D492" s="75" t="s">
        <v>148</v>
      </c>
      <c r="E492" s="245" t="s">
        <v>448</v>
      </c>
      <c r="F492" s="431">
        <f>SUMIF(lastik!C:C,C492,lastik!J:J)</f>
        <v>17</v>
      </c>
      <c r="G492" s="431">
        <f t="shared" si="59"/>
        <v>17</v>
      </c>
      <c r="H492" s="431">
        <v>12</v>
      </c>
      <c r="I492" s="431">
        <v>20</v>
      </c>
      <c r="J492" s="431">
        <f>SUMIF(beklenen!F:F,C492,beklenen!J:J)</f>
        <v>0</v>
      </c>
      <c r="K492" s="431">
        <f t="shared" si="57"/>
        <v>0</v>
      </c>
      <c r="L492" s="435"/>
      <c r="M492" s="429"/>
      <c r="N492" s="429"/>
      <c r="O492" s="439"/>
    </row>
    <row r="493" spans="1:15" x14ac:dyDescent="0.35">
      <c r="A493" s="31" t="s">
        <v>104</v>
      </c>
      <c r="B493" s="247" t="s">
        <v>1266</v>
      </c>
      <c r="C493" s="44" t="s">
        <v>1928</v>
      </c>
      <c r="D493" s="62" t="s">
        <v>148</v>
      </c>
      <c r="E493" s="245" t="s">
        <v>1929</v>
      </c>
      <c r="F493" s="431">
        <f>SUMIF(lastik!C:C,C493,lastik!J:J)</f>
        <v>10</v>
      </c>
      <c r="G493" s="431">
        <f>F493</f>
        <v>10</v>
      </c>
      <c r="H493" s="431">
        <v>12</v>
      </c>
      <c r="I493" s="431">
        <v>20</v>
      </c>
      <c r="J493" s="431">
        <f>SUMIF(beklenen!F:F,C493,beklenen!J:J)</f>
        <v>0</v>
      </c>
      <c r="K493" s="431">
        <f t="shared" si="57"/>
        <v>2</v>
      </c>
      <c r="L493" s="435"/>
      <c r="M493" s="429"/>
      <c r="N493" s="429"/>
      <c r="O493" s="439"/>
    </row>
    <row r="494" spans="1:15" x14ac:dyDescent="0.35">
      <c r="A494" s="31" t="s">
        <v>104</v>
      </c>
      <c r="B494" s="247" t="s">
        <v>430</v>
      </c>
      <c r="C494" s="39">
        <v>212960</v>
      </c>
      <c r="D494" s="246" t="s">
        <v>148</v>
      </c>
      <c r="E494" s="48" t="s">
        <v>411</v>
      </c>
      <c r="F494" s="431">
        <f>SUMIF(lastik!C:C,C494,lastik!J:J)</f>
        <v>0</v>
      </c>
      <c r="J494" s="431">
        <f>SUMIF(beklenen!F:F,C494,beklenen!J:J)</f>
        <v>0</v>
      </c>
      <c r="K494" s="431">
        <f t="shared" si="57"/>
        <v>0</v>
      </c>
      <c r="L494" s="435"/>
      <c r="M494" s="429"/>
      <c r="N494" s="429"/>
      <c r="O494" s="429"/>
    </row>
    <row r="495" spans="1:15" x14ac:dyDescent="0.35">
      <c r="A495" s="31" t="s">
        <v>104</v>
      </c>
      <c r="B495" s="247" t="s">
        <v>430</v>
      </c>
      <c r="C495" s="39">
        <v>214991</v>
      </c>
      <c r="D495" s="246" t="s">
        <v>148</v>
      </c>
      <c r="E495" s="245" t="s">
        <v>2412</v>
      </c>
      <c r="F495" s="431">
        <f>SUMIF(lastik!C:C,C495,lastik!J:J)</f>
        <v>49</v>
      </c>
      <c r="G495" s="431">
        <f>F495+F494</f>
        <v>49</v>
      </c>
      <c r="H495" s="431">
        <v>8</v>
      </c>
      <c r="I495" s="431">
        <v>500</v>
      </c>
      <c r="J495" s="431">
        <f>SUMIF(beklenen!F:F,C495,beklenen!J:J)</f>
        <v>380</v>
      </c>
      <c r="K495" s="431">
        <f t="shared" si="57"/>
        <v>0</v>
      </c>
      <c r="L495" s="435"/>
      <c r="M495" s="429"/>
      <c r="N495" s="429"/>
      <c r="O495" s="429"/>
    </row>
    <row r="496" spans="1:15" x14ac:dyDescent="0.35">
      <c r="A496" s="31" t="s">
        <v>104</v>
      </c>
      <c r="B496" s="247" t="s">
        <v>430</v>
      </c>
      <c r="C496" s="39">
        <v>214916</v>
      </c>
      <c r="D496" s="246" t="s">
        <v>148</v>
      </c>
      <c r="E496" s="245" t="s">
        <v>2421</v>
      </c>
      <c r="F496" s="431">
        <f>SUMIF(lastik!C:C,C496,lastik!J:J)</f>
        <v>299</v>
      </c>
      <c r="G496" s="431">
        <f>F496+F495</f>
        <v>348</v>
      </c>
      <c r="H496" s="431">
        <v>12</v>
      </c>
      <c r="I496" s="431">
        <v>500</v>
      </c>
      <c r="J496" s="431">
        <f>SUMIF(beklenen!F:F,C496,beklenen!J:J)</f>
        <v>0</v>
      </c>
      <c r="K496" s="431">
        <f t="shared" si="57"/>
        <v>0</v>
      </c>
      <c r="L496" s="435"/>
      <c r="M496" s="429"/>
      <c r="N496" s="429"/>
      <c r="O496" s="429"/>
    </row>
    <row r="497" spans="1:17" x14ac:dyDescent="0.35">
      <c r="A497" s="31" t="s">
        <v>104</v>
      </c>
      <c r="B497" s="247" t="s">
        <v>430</v>
      </c>
      <c r="C497" s="39">
        <v>612100</v>
      </c>
      <c r="D497" s="246" t="s">
        <v>148</v>
      </c>
      <c r="E497" s="245" t="s">
        <v>828</v>
      </c>
      <c r="F497" s="431">
        <f>SUMIF(lastik!C:C,C497,lastik!J:J)</f>
        <v>56</v>
      </c>
      <c r="G497" s="431">
        <f t="shared" si="59"/>
        <v>56</v>
      </c>
      <c r="H497" s="431">
        <v>0</v>
      </c>
      <c r="I497" s="431">
        <v>80</v>
      </c>
      <c r="J497" s="431">
        <f>SUMIF(beklenen!F:F,C497,beklenen!J:J)</f>
        <v>0</v>
      </c>
      <c r="K497" s="431">
        <f t="shared" si="57"/>
        <v>0</v>
      </c>
      <c r="L497" s="435"/>
      <c r="M497" s="429"/>
      <c r="N497" s="429"/>
      <c r="O497" s="429"/>
    </row>
    <row r="498" spans="1:17" x14ac:dyDescent="0.35">
      <c r="A498" s="31" t="s">
        <v>104</v>
      </c>
      <c r="B498" s="247" t="s">
        <v>430</v>
      </c>
      <c r="C498" s="39">
        <v>612101</v>
      </c>
      <c r="D498" s="246" t="s">
        <v>148</v>
      </c>
      <c r="E498" s="245" t="s">
        <v>829</v>
      </c>
      <c r="F498" s="431">
        <f>SUMIF(lastik!C:C,C498,lastik!J:J)</f>
        <v>12</v>
      </c>
      <c r="G498" s="431">
        <f t="shared" si="59"/>
        <v>12</v>
      </c>
      <c r="H498" s="431">
        <v>0</v>
      </c>
      <c r="I498" s="431">
        <v>80</v>
      </c>
      <c r="J498" s="431">
        <f>SUMIF(beklenen!F:F,C498,beklenen!J:J)</f>
        <v>80</v>
      </c>
      <c r="K498" s="431">
        <f t="shared" si="57"/>
        <v>0</v>
      </c>
      <c r="L498" s="435"/>
      <c r="M498" s="429"/>
      <c r="N498" s="429"/>
      <c r="O498" s="429"/>
    </row>
    <row r="499" spans="1:17" x14ac:dyDescent="0.35">
      <c r="A499" s="31" t="s">
        <v>104</v>
      </c>
      <c r="B499" s="247" t="s">
        <v>1502</v>
      </c>
      <c r="C499" s="245" t="s">
        <v>2411</v>
      </c>
      <c r="D499" s="59" t="s">
        <v>148</v>
      </c>
      <c r="E499" s="245" t="s">
        <v>1509</v>
      </c>
      <c r="F499" s="431">
        <f>SUMIF(lastik!C:C,C499,lastik!J:J)</f>
        <v>93</v>
      </c>
      <c r="G499" s="431">
        <f t="shared" si="59"/>
        <v>93</v>
      </c>
      <c r="H499" s="431">
        <v>0</v>
      </c>
      <c r="I499" s="431">
        <v>80</v>
      </c>
      <c r="J499" s="431">
        <f>SUMIF(beklenen!F:F,C499,beklenen!J:J)</f>
        <v>0</v>
      </c>
      <c r="K499" s="431">
        <f t="shared" si="57"/>
        <v>0</v>
      </c>
      <c r="L499" s="435"/>
      <c r="M499" s="429"/>
      <c r="N499" s="429"/>
      <c r="O499" s="429"/>
      <c r="Q499" s="429" t="s">
        <v>366</v>
      </c>
    </row>
    <row r="500" spans="1:17" x14ac:dyDescent="0.35">
      <c r="A500" s="31" t="s">
        <v>104</v>
      </c>
      <c r="B500" s="247"/>
      <c r="C500" s="349">
        <v>219405</v>
      </c>
      <c r="D500" s="106" t="s">
        <v>150</v>
      </c>
      <c r="E500" s="37" t="s">
        <v>1249</v>
      </c>
      <c r="F500" s="431">
        <f>SUMIF(lastik!C:C,C500,lastik!J:J)</f>
        <v>8</v>
      </c>
      <c r="G500" s="431">
        <f t="shared" si="59"/>
        <v>8</v>
      </c>
      <c r="H500" s="431">
        <v>4</v>
      </c>
      <c r="I500" s="431">
        <v>4</v>
      </c>
      <c r="J500" s="431">
        <f>SUMIF(beklenen!F:F,C500,beklenen!J:J)</f>
        <v>0</v>
      </c>
      <c r="K500" s="431">
        <f t="shared" si="57"/>
        <v>0</v>
      </c>
      <c r="L500" s="435"/>
      <c r="M500" s="429"/>
      <c r="N500" s="429"/>
      <c r="O500" s="439"/>
    </row>
    <row r="501" spans="1:17" x14ac:dyDescent="0.35">
      <c r="A501" s="31" t="s">
        <v>104</v>
      </c>
      <c r="B501" s="247"/>
      <c r="C501" s="353">
        <v>518124</v>
      </c>
      <c r="D501" s="106" t="s">
        <v>150</v>
      </c>
      <c r="E501" s="114" t="s">
        <v>1366</v>
      </c>
      <c r="F501" s="431">
        <f>SUMIF(lastik!C:C,C501,lastik!J:J)</f>
        <v>8</v>
      </c>
      <c r="G501" s="431">
        <f>F501</f>
        <v>8</v>
      </c>
      <c r="H501" s="431">
        <v>4</v>
      </c>
      <c r="I501" s="431">
        <v>4</v>
      </c>
      <c r="J501" s="431">
        <f>SUMIF(beklenen!F:F,C501,beklenen!J:J)</f>
        <v>0</v>
      </c>
      <c r="K501" s="431">
        <f t="shared" si="57"/>
        <v>0</v>
      </c>
      <c r="L501" s="435"/>
      <c r="M501" s="429"/>
      <c r="N501" s="429"/>
      <c r="O501" s="439"/>
    </row>
    <row r="502" spans="1:17" x14ac:dyDescent="0.35">
      <c r="A502" s="31" t="s">
        <v>104</v>
      </c>
      <c r="B502" s="247" t="s">
        <v>1266</v>
      </c>
      <c r="C502" s="353">
        <v>315695</v>
      </c>
      <c r="D502" s="104" t="s">
        <v>150</v>
      </c>
      <c r="E502" s="114" t="s">
        <v>1929</v>
      </c>
      <c r="F502" s="431">
        <f>SUMIF(lastik!C:C,C502,lastik!J:J)</f>
        <v>8</v>
      </c>
      <c r="G502" s="431">
        <f>F502</f>
        <v>8</v>
      </c>
      <c r="H502" s="431">
        <v>4</v>
      </c>
      <c r="I502" s="431">
        <v>4</v>
      </c>
      <c r="J502" s="431">
        <f>SUMIF(beklenen!F:F,C502,beklenen!J:J)</f>
        <v>0</v>
      </c>
      <c r="K502" s="431">
        <f t="shared" ref="K502:K528" si="62">IF((G502+J502)&lt;=H502,H502-(G502+J502),0)-M502</f>
        <v>0</v>
      </c>
      <c r="L502" s="435"/>
      <c r="M502" s="429"/>
      <c r="N502" s="429"/>
      <c r="O502" s="439"/>
    </row>
    <row r="503" spans="1:17" x14ac:dyDescent="0.35">
      <c r="A503" s="31" t="s">
        <v>104</v>
      </c>
      <c r="B503" s="247" t="s">
        <v>430</v>
      </c>
      <c r="C503" s="32">
        <v>212982</v>
      </c>
      <c r="D503" s="106" t="s">
        <v>150</v>
      </c>
      <c r="E503" s="37" t="s">
        <v>411</v>
      </c>
      <c r="F503" s="431">
        <f>SUMIF(lastik!C:C,C503,lastik!J:J)</f>
        <v>8</v>
      </c>
      <c r="G503" s="431">
        <f>F503</f>
        <v>8</v>
      </c>
      <c r="H503" s="431">
        <v>0</v>
      </c>
      <c r="I503" s="431">
        <v>8</v>
      </c>
      <c r="J503" s="431">
        <f>SUMIF(beklenen!F:F,C503,beklenen!J:J)</f>
        <v>0</v>
      </c>
      <c r="K503" s="431">
        <f t="shared" si="62"/>
        <v>0</v>
      </c>
      <c r="L503" s="435"/>
      <c r="M503" s="429"/>
      <c r="N503" s="429"/>
      <c r="O503" s="429"/>
    </row>
    <row r="504" spans="1:17" x14ac:dyDescent="0.35">
      <c r="A504" s="31" t="s">
        <v>104</v>
      </c>
      <c r="B504" s="247"/>
      <c r="C504" s="245">
        <v>219406</v>
      </c>
      <c r="D504" s="47" t="s">
        <v>151</v>
      </c>
      <c r="E504" s="245" t="s">
        <v>1250</v>
      </c>
      <c r="F504" s="431">
        <f>SUMIF(lastik!C:C,C504,lastik!J:J)</f>
        <v>17</v>
      </c>
      <c r="G504" s="431">
        <f>F504</f>
        <v>17</v>
      </c>
      <c r="H504" s="431">
        <v>8</v>
      </c>
      <c r="I504" s="431">
        <v>12</v>
      </c>
      <c r="J504" s="431">
        <f>SUMIF(beklenen!F:F,C504,beklenen!J:J)</f>
        <v>0</v>
      </c>
      <c r="K504" s="431">
        <f t="shared" si="62"/>
        <v>0</v>
      </c>
      <c r="L504" s="435"/>
      <c r="M504" s="429"/>
      <c r="N504" s="429"/>
      <c r="O504" s="439"/>
    </row>
    <row r="505" spans="1:17" x14ac:dyDescent="0.35">
      <c r="A505" s="31" t="s">
        <v>104</v>
      </c>
      <c r="B505" s="247"/>
      <c r="C505" s="245">
        <v>618117</v>
      </c>
      <c r="D505" s="246" t="s">
        <v>151</v>
      </c>
      <c r="E505" s="245" t="s">
        <v>739</v>
      </c>
      <c r="F505" s="431">
        <f>SUMIF(lastik!C:C,C505,lastik!J:J)</f>
        <v>12</v>
      </c>
      <c r="G505" s="431">
        <f t="shared" ref="G505:G514" si="63">F505</f>
        <v>12</v>
      </c>
      <c r="H505" s="431">
        <v>4</v>
      </c>
      <c r="I505" s="431">
        <v>4</v>
      </c>
      <c r="J505" s="431">
        <f>SUMIF(beklenen!F:F,C505,beklenen!J:J)</f>
        <v>0</v>
      </c>
      <c r="K505" s="431">
        <f t="shared" si="62"/>
        <v>0</v>
      </c>
      <c r="L505" s="435"/>
      <c r="M505" s="429"/>
      <c r="N505" s="429"/>
      <c r="O505" s="439"/>
    </row>
    <row r="506" spans="1:17" x14ac:dyDescent="0.35">
      <c r="A506" s="337" t="s">
        <v>104</v>
      </c>
      <c r="B506" s="334"/>
      <c r="C506" s="280">
        <v>313511</v>
      </c>
      <c r="D506" s="212" t="s">
        <v>151</v>
      </c>
      <c r="E506" s="280" t="s">
        <v>2258</v>
      </c>
      <c r="F506" s="431">
        <f>SUMIF(lastik!C:C,C506,lastik!J:J)</f>
        <v>3</v>
      </c>
      <c r="G506" s="431">
        <f>F506</f>
        <v>3</v>
      </c>
      <c r="H506" s="431">
        <v>4</v>
      </c>
      <c r="I506" s="431">
        <v>4</v>
      </c>
      <c r="J506" s="431">
        <f>SUMIF(beklenen!F:F,C506,beklenen!J:J)</f>
        <v>0</v>
      </c>
      <c r="K506" s="431">
        <f t="shared" si="62"/>
        <v>1</v>
      </c>
      <c r="L506" s="435"/>
      <c r="M506" s="429"/>
      <c r="N506" s="429"/>
      <c r="O506" s="439"/>
    </row>
    <row r="507" spans="1:17" x14ac:dyDescent="0.35">
      <c r="A507" s="31" t="s">
        <v>104</v>
      </c>
      <c r="B507" s="247" t="s">
        <v>430</v>
      </c>
      <c r="C507" s="359">
        <v>212981</v>
      </c>
      <c r="D507" s="128" t="s">
        <v>151</v>
      </c>
      <c r="E507" s="101" t="s">
        <v>421</v>
      </c>
      <c r="F507" s="431">
        <f>SUMIF(lastik!C:C,C507,lastik!J:J)</f>
        <v>35</v>
      </c>
      <c r="G507" s="431">
        <f t="shared" si="63"/>
        <v>35</v>
      </c>
      <c r="H507" s="431">
        <v>0</v>
      </c>
      <c r="I507" s="431">
        <v>20</v>
      </c>
      <c r="J507" s="431">
        <f>SUMIF(beklenen!F:F,C507,beklenen!J:J)</f>
        <v>17</v>
      </c>
      <c r="K507" s="431">
        <f t="shared" si="62"/>
        <v>0</v>
      </c>
      <c r="L507" s="435"/>
      <c r="M507" s="429"/>
      <c r="N507" s="429"/>
      <c r="O507" s="429"/>
    </row>
    <row r="508" spans="1:17" x14ac:dyDescent="0.35">
      <c r="A508" s="31" t="s">
        <v>104</v>
      </c>
      <c r="B508" s="247" t="s">
        <v>1502</v>
      </c>
      <c r="C508" s="359">
        <v>311685</v>
      </c>
      <c r="D508" s="144" t="s">
        <v>151</v>
      </c>
      <c r="E508" s="101" t="s">
        <v>1510</v>
      </c>
      <c r="F508" s="431">
        <f>SUMIF(lastik!C:C,C508,lastik!J:J)</f>
        <v>8</v>
      </c>
      <c r="G508" s="431">
        <f>F508</f>
        <v>8</v>
      </c>
      <c r="H508" s="431">
        <v>0</v>
      </c>
      <c r="I508" s="431">
        <v>20</v>
      </c>
      <c r="J508" s="431">
        <f>SUMIF(beklenen!F:F,C508,beklenen!J:J)</f>
        <v>0</v>
      </c>
      <c r="K508" s="431">
        <f t="shared" si="62"/>
        <v>0</v>
      </c>
      <c r="L508" s="435"/>
      <c r="M508" s="429"/>
      <c r="N508" s="429"/>
      <c r="O508" s="429"/>
    </row>
    <row r="509" spans="1:17" x14ac:dyDescent="0.35">
      <c r="A509" s="446" t="s">
        <v>104</v>
      </c>
      <c r="B509" s="247" t="s">
        <v>430</v>
      </c>
      <c r="C509" s="403">
        <v>511914</v>
      </c>
      <c r="D509" s="404" t="s">
        <v>559</v>
      </c>
      <c r="E509" s="399" t="s">
        <v>560</v>
      </c>
      <c r="F509" s="431">
        <f>SUMIF(lastik!C:C,C509,lastik!J:J)</f>
        <v>8</v>
      </c>
      <c r="G509" s="431">
        <f t="shared" si="63"/>
        <v>8</v>
      </c>
      <c r="H509" s="431">
        <v>0</v>
      </c>
      <c r="I509" s="431">
        <v>16</v>
      </c>
      <c r="J509" s="431">
        <f>SUMIF(beklenen!F:F,C509,beklenen!J:J)</f>
        <v>0</v>
      </c>
      <c r="K509" s="431">
        <f t="shared" si="62"/>
        <v>0</v>
      </c>
      <c r="L509" s="435"/>
      <c r="M509" s="429"/>
      <c r="N509" s="429"/>
      <c r="O509" s="429"/>
    </row>
    <row r="510" spans="1:17" x14ac:dyDescent="0.35">
      <c r="A510" s="148" t="s">
        <v>104</v>
      </c>
      <c r="B510" s="247"/>
      <c r="C510" s="472">
        <v>214507</v>
      </c>
      <c r="D510" s="486" t="s">
        <v>2058</v>
      </c>
      <c r="E510" s="473" t="s">
        <v>2923</v>
      </c>
      <c r="F510" s="431">
        <f>SUMIF(lastik!C:C,C510,lastik!J:J)</f>
        <v>6</v>
      </c>
      <c r="G510" s="431">
        <f t="shared" ref="G510" si="64">F510</f>
        <v>6</v>
      </c>
      <c r="H510" s="431">
        <v>0</v>
      </c>
      <c r="I510" s="431">
        <v>8</v>
      </c>
      <c r="J510" s="431">
        <f>SUMIF(beklenen!F:F,C510,beklenen!J:J)</f>
        <v>0</v>
      </c>
      <c r="K510" s="431">
        <f t="shared" ref="K510" si="65">IF((G510+J510)&lt;=H510,H510-(G510+J510),0)-M510</f>
        <v>0</v>
      </c>
      <c r="L510" s="435"/>
      <c r="M510" s="429"/>
      <c r="N510" s="429"/>
      <c r="O510" s="429"/>
    </row>
    <row r="511" spans="1:17" x14ac:dyDescent="0.35">
      <c r="A511" s="148" t="s">
        <v>104</v>
      </c>
      <c r="B511" s="247" t="s">
        <v>430</v>
      </c>
      <c r="C511" s="472">
        <v>214925</v>
      </c>
      <c r="D511" s="487" t="s">
        <v>2058</v>
      </c>
      <c r="E511" s="473" t="s">
        <v>2454</v>
      </c>
      <c r="F511" s="431">
        <f>SUMIF(lastik!C:C,C511,lastik!J:J)</f>
        <v>20</v>
      </c>
      <c r="G511" s="431">
        <f>F511</f>
        <v>20</v>
      </c>
      <c r="H511" s="431">
        <v>0</v>
      </c>
      <c r="I511" s="431">
        <v>8</v>
      </c>
      <c r="J511" s="431">
        <f>SUMIF(beklenen!F:F,C511,beklenen!J:J)</f>
        <v>0</v>
      </c>
      <c r="K511" s="431">
        <f t="shared" si="62"/>
        <v>0</v>
      </c>
      <c r="L511" s="435"/>
      <c r="M511" s="429"/>
      <c r="N511" s="429"/>
      <c r="O511" s="429"/>
    </row>
    <row r="512" spans="1:17" x14ac:dyDescent="0.35">
      <c r="A512" s="31" t="s">
        <v>104</v>
      </c>
      <c r="B512" s="247"/>
      <c r="C512" s="245">
        <v>214506</v>
      </c>
      <c r="D512" s="246" t="s">
        <v>152</v>
      </c>
      <c r="E512" s="245" t="s">
        <v>2076</v>
      </c>
      <c r="F512" s="431">
        <f>SUMIF(lastik!C:C,C512,lastik!J:J)</f>
        <v>33</v>
      </c>
      <c r="G512" s="431">
        <f>F512</f>
        <v>33</v>
      </c>
      <c r="H512" s="431">
        <v>12</v>
      </c>
      <c r="I512" s="431">
        <v>20</v>
      </c>
      <c r="J512" s="431">
        <f>SUMIF(beklenen!F:F,C512,beklenen!J:J)</f>
        <v>4</v>
      </c>
      <c r="K512" s="431">
        <f t="shared" si="62"/>
        <v>0</v>
      </c>
      <c r="L512" s="435"/>
      <c r="M512" s="429"/>
      <c r="N512" s="429"/>
      <c r="O512" s="439"/>
    </row>
    <row r="513" spans="1:15" x14ac:dyDescent="0.35">
      <c r="A513" s="31" t="s">
        <v>104</v>
      </c>
      <c r="B513" s="247"/>
      <c r="C513" s="245">
        <v>618550</v>
      </c>
      <c r="D513" s="246" t="s">
        <v>152</v>
      </c>
      <c r="E513" s="245" t="s">
        <v>2850</v>
      </c>
      <c r="F513" s="431">
        <f>SUMIF(lastik!C:C,C513,lastik!J:J)</f>
        <v>2</v>
      </c>
      <c r="G513" s="431">
        <f>F513</f>
        <v>2</v>
      </c>
      <c r="H513" s="431">
        <v>0</v>
      </c>
      <c r="I513" s="431">
        <v>4</v>
      </c>
      <c r="J513" s="431">
        <f>SUMIF(beklenen!F:F,C513,beklenen!J:J)</f>
        <v>0</v>
      </c>
      <c r="K513" s="431">
        <f t="shared" si="62"/>
        <v>0</v>
      </c>
      <c r="L513" s="435"/>
      <c r="M513" s="429"/>
      <c r="N513" s="429"/>
      <c r="O513" s="439"/>
    </row>
    <row r="514" spans="1:15" x14ac:dyDescent="0.35">
      <c r="A514" s="31" t="s">
        <v>104</v>
      </c>
      <c r="B514" s="247"/>
      <c r="C514" s="39">
        <v>618133</v>
      </c>
      <c r="D514" s="248" t="s">
        <v>152</v>
      </c>
      <c r="E514" s="245" t="s">
        <v>408</v>
      </c>
      <c r="F514" s="431">
        <f>SUMIF(lastik!C:C,C514,lastik!J:J)</f>
        <v>25</v>
      </c>
      <c r="G514" s="431">
        <f t="shared" si="63"/>
        <v>25</v>
      </c>
      <c r="H514" s="431">
        <v>4</v>
      </c>
      <c r="I514" s="431">
        <v>8</v>
      </c>
      <c r="J514" s="431">
        <f>SUMIF(beklenen!F:F,C514,beklenen!J:J)</f>
        <v>0</v>
      </c>
      <c r="K514" s="431">
        <f t="shared" si="62"/>
        <v>0</v>
      </c>
      <c r="L514" s="435"/>
      <c r="M514" s="429"/>
      <c r="N514" s="429"/>
      <c r="O514" s="439"/>
    </row>
    <row r="515" spans="1:15" x14ac:dyDescent="0.35">
      <c r="A515" s="337" t="s">
        <v>104</v>
      </c>
      <c r="B515" s="491"/>
      <c r="C515" s="215">
        <v>617310</v>
      </c>
      <c r="D515" s="511" t="s">
        <v>152</v>
      </c>
      <c r="E515" s="280" t="s">
        <v>3721</v>
      </c>
      <c r="F515" s="431">
        <f>SUMIF(lastik!C:C,C515,lastik!J:J)</f>
        <v>7</v>
      </c>
      <c r="G515" s="431">
        <f t="shared" ref="G515" si="66">F515</f>
        <v>7</v>
      </c>
      <c r="H515" s="431">
        <v>4</v>
      </c>
      <c r="I515" s="431">
        <v>8</v>
      </c>
      <c r="J515" s="431">
        <f>SUMIF(beklenen!F:F,C515,beklenen!J:J)</f>
        <v>0</v>
      </c>
      <c r="K515" s="431">
        <f t="shared" ref="K515" si="67">IF((G515+J515)&lt;=H515,H515-(G515+J515),0)-M515</f>
        <v>0</v>
      </c>
      <c r="L515" s="435"/>
      <c r="M515" s="429"/>
      <c r="N515" s="429"/>
      <c r="O515" s="439"/>
    </row>
    <row r="516" spans="1:15" x14ac:dyDescent="0.35">
      <c r="A516" s="31" t="s">
        <v>104</v>
      </c>
      <c r="B516" s="247" t="s">
        <v>1266</v>
      </c>
      <c r="C516" s="39">
        <v>313323</v>
      </c>
      <c r="D516" s="248" t="s">
        <v>152</v>
      </c>
      <c r="E516" s="245" t="s">
        <v>1922</v>
      </c>
      <c r="F516" s="431">
        <f>SUMIF(lastik!C:C,C516,lastik!J:J)</f>
        <v>2</v>
      </c>
      <c r="G516" s="431">
        <f>F516</f>
        <v>2</v>
      </c>
      <c r="H516" s="431">
        <v>4</v>
      </c>
      <c r="I516" s="431">
        <v>8</v>
      </c>
      <c r="J516" s="431">
        <f>SUMIF(beklenen!F:F,C516,beklenen!J:J)</f>
        <v>0</v>
      </c>
      <c r="K516" s="431">
        <f t="shared" si="62"/>
        <v>2</v>
      </c>
      <c r="L516" s="435"/>
      <c r="M516" s="429"/>
      <c r="N516" s="429"/>
      <c r="O516" s="439"/>
    </row>
    <row r="517" spans="1:15" x14ac:dyDescent="0.35">
      <c r="A517" s="31" t="s">
        <v>104</v>
      </c>
      <c r="B517" s="247" t="s">
        <v>430</v>
      </c>
      <c r="C517" s="245">
        <v>212951</v>
      </c>
      <c r="D517" s="43" t="s">
        <v>152</v>
      </c>
      <c r="E517" s="48" t="s">
        <v>420</v>
      </c>
      <c r="F517" s="431">
        <f>SUMIF(lastik!C:C,C517,lastik!J:J)</f>
        <v>40</v>
      </c>
      <c r="J517" s="431">
        <f>SUMIF(beklenen!F:F,C517,beklenen!J:J)</f>
        <v>0</v>
      </c>
      <c r="K517" s="431">
        <f t="shared" si="62"/>
        <v>0</v>
      </c>
      <c r="L517" s="435"/>
      <c r="M517" s="429"/>
      <c r="N517" s="429"/>
      <c r="O517" s="429"/>
    </row>
    <row r="518" spans="1:15" x14ac:dyDescent="0.35">
      <c r="A518" s="337" t="s">
        <v>104</v>
      </c>
      <c r="B518" s="334" t="s">
        <v>430</v>
      </c>
      <c r="C518" s="280">
        <v>214990</v>
      </c>
      <c r="D518" s="83" t="s">
        <v>152</v>
      </c>
      <c r="E518" s="280" t="s">
        <v>2425</v>
      </c>
      <c r="F518" s="431">
        <f>SUMIF(lastik!C:C,C518,lastik!J:J)</f>
        <v>133</v>
      </c>
      <c r="G518" s="431">
        <f>F518+F517</f>
        <v>173</v>
      </c>
      <c r="H518" s="431">
        <v>4</v>
      </c>
      <c r="I518" s="431">
        <v>100</v>
      </c>
      <c r="J518" s="431">
        <f>SUMIF(beklenen!F:F,C518,beklenen!J:J)</f>
        <v>0</v>
      </c>
      <c r="K518" s="431">
        <f t="shared" si="62"/>
        <v>0</v>
      </c>
      <c r="L518" s="435"/>
      <c r="M518" s="429"/>
      <c r="N518" s="429"/>
      <c r="O518" s="429"/>
    </row>
    <row r="519" spans="1:15" x14ac:dyDescent="0.35">
      <c r="A519" s="31" t="s">
        <v>104</v>
      </c>
      <c r="B519" s="247" t="s">
        <v>430</v>
      </c>
      <c r="C519" s="245">
        <v>612114</v>
      </c>
      <c r="D519" s="246" t="s">
        <v>152</v>
      </c>
      <c r="E519" s="245" t="s">
        <v>529</v>
      </c>
      <c r="F519" s="431">
        <f>SUMIF(lastik!C:C,C519,lastik!J:J)</f>
        <v>40</v>
      </c>
      <c r="G519" s="431">
        <f>F519+F517</f>
        <v>80</v>
      </c>
      <c r="H519" s="431">
        <v>0</v>
      </c>
      <c r="I519" s="436">
        <v>16</v>
      </c>
      <c r="J519" s="431">
        <f>SUMIF(beklenen!F:F,C519,beklenen!J:J)</f>
        <v>0</v>
      </c>
      <c r="K519" s="431">
        <f t="shared" si="62"/>
        <v>0</v>
      </c>
      <c r="L519" s="435"/>
      <c r="M519" s="429"/>
      <c r="N519" s="429"/>
      <c r="O519" s="429"/>
    </row>
    <row r="520" spans="1:15" x14ac:dyDescent="0.35">
      <c r="A520" s="31" t="s">
        <v>104</v>
      </c>
      <c r="B520" s="247" t="s">
        <v>1502</v>
      </c>
      <c r="C520" s="245">
        <v>311679</v>
      </c>
      <c r="D520" s="59" t="s">
        <v>152</v>
      </c>
      <c r="E520" s="245" t="s">
        <v>1519</v>
      </c>
      <c r="F520" s="431">
        <f>SUMIF(lastik!C:C,C520,lastik!J:J)</f>
        <v>46</v>
      </c>
      <c r="G520" s="431">
        <f>F519+F520</f>
        <v>86</v>
      </c>
      <c r="H520" s="431">
        <v>0</v>
      </c>
      <c r="I520" s="436">
        <v>60</v>
      </c>
      <c r="J520" s="431">
        <f>SUMIF(beklenen!F:F,C520,beklenen!J:J)</f>
        <v>0</v>
      </c>
      <c r="K520" s="431">
        <f t="shared" si="62"/>
        <v>0</v>
      </c>
      <c r="L520" s="435"/>
      <c r="M520" s="429"/>
      <c r="N520" s="429"/>
      <c r="O520" s="429"/>
    </row>
    <row r="521" spans="1:15" x14ac:dyDescent="0.35">
      <c r="A521" s="31" t="s">
        <v>104</v>
      </c>
      <c r="B521" s="247"/>
      <c r="C521" s="69">
        <v>218503</v>
      </c>
      <c r="D521" s="102" t="s">
        <v>153</v>
      </c>
      <c r="E521" s="37" t="s">
        <v>450</v>
      </c>
      <c r="F521" s="431">
        <f>SUMIF(lastik!C:C,C521,lastik!J:J)</f>
        <v>8</v>
      </c>
      <c r="G521" s="431">
        <f t="shared" ref="G521:G528" si="68">F521</f>
        <v>8</v>
      </c>
      <c r="H521" s="431">
        <v>4</v>
      </c>
      <c r="I521" s="431">
        <v>4</v>
      </c>
      <c r="J521" s="431">
        <f>SUMIF(beklenen!F:F,C521,beklenen!J:J)</f>
        <v>0</v>
      </c>
      <c r="K521" s="431">
        <f t="shared" si="62"/>
        <v>0</v>
      </c>
      <c r="L521" s="435"/>
      <c r="M521" s="429"/>
      <c r="N521" s="429"/>
      <c r="O521" s="439"/>
    </row>
    <row r="522" spans="1:15" x14ac:dyDescent="0.35">
      <c r="A522" s="31" t="s">
        <v>104</v>
      </c>
      <c r="B522" s="247"/>
      <c r="C522" s="69">
        <v>219407</v>
      </c>
      <c r="D522" s="104" t="s">
        <v>153</v>
      </c>
      <c r="E522" s="37" t="s">
        <v>1902</v>
      </c>
      <c r="F522" s="431">
        <f>SUMIF(lastik!C:C,C522,lastik!J:J)</f>
        <v>8</v>
      </c>
      <c r="G522" s="431">
        <f t="shared" si="68"/>
        <v>8</v>
      </c>
      <c r="H522" s="431">
        <v>4</v>
      </c>
      <c r="I522" s="431">
        <v>4</v>
      </c>
      <c r="J522" s="431">
        <f>SUMIF(beklenen!F:F,C522,beklenen!J:J)</f>
        <v>0</v>
      </c>
      <c r="K522" s="431">
        <f t="shared" si="62"/>
        <v>0</v>
      </c>
      <c r="L522" s="435"/>
      <c r="M522" s="429"/>
      <c r="N522" s="429"/>
      <c r="O522" s="439"/>
    </row>
    <row r="523" spans="1:15" x14ac:dyDescent="0.35">
      <c r="A523" s="31" t="s">
        <v>104</v>
      </c>
      <c r="B523" s="247" t="s">
        <v>1502</v>
      </c>
      <c r="C523" s="69">
        <v>311985</v>
      </c>
      <c r="D523" s="38" t="s">
        <v>153</v>
      </c>
      <c r="E523" s="37" t="s">
        <v>1516</v>
      </c>
      <c r="F523" s="431">
        <f>SUMIF(lastik!C:C,C523,lastik!J:J)</f>
        <v>4</v>
      </c>
      <c r="G523" s="431">
        <f t="shared" si="68"/>
        <v>4</v>
      </c>
      <c r="H523" s="431">
        <v>0</v>
      </c>
      <c r="I523" s="431">
        <v>8</v>
      </c>
      <c r="J523" s="431">
        <f>SUMIF(beklenen!F:F,C523,beklenen!J:J)</f>
        <v>0</v>
      </c>
      <c r="K523" s="431">
        <f t="shared" si="62"/>
        <v>0</v>
      </c>
      <c r="L523" s="435"/>
      <c r="M523" s="429"/>
      <c r="N523" s="429"/>
      <c r="O523" s="439"/>
    </row>
    <row r="524" spans="1:15" x14ac:dyDescent="0.35">
      <c r="A524" s="31" t="s">
        <v>104</v>
      </c>
      <c r="B524" s="247"/>
      <c r="C524" s="245">
        <v>219400</v>
      </c>
      <c r="D524" s="47" t="s">
        <v>154</v>
      </c>
      <c r="E524" s="245" t="s">
        <v>1249</v>
      </c>
      <c r="F524" s="431">
        <f>SUMIF(lastik!C:C,C524,lastik!J:J)</f>
        <v>61</v>
      </c>
      <c r="G524" s="431">
        <f t="shared" si="68"/>
        <v>61</v>
      </c>
      <c r="H524" s="431">
        <v>20</v>
      </c>
      <c r="I524" s="431">
        <v>80</v>
      </c>
      <c r="J524" s="431">
        <f>SUMIF(beklenen!F:F,C524,beklenen!J:J)</f>
        <v>0</v>
      </c>
      <c r="K524" s="431">
        <f t="shared" si="62"/>
        <v>0</v>
      </c>
      <c r="L524" s="435"/>
      <c r="M524" s="429"/>
      <c r="N524" s="429"/>
      <c r="O524" s="439"/>
    </row>
    <row r="525" spans="1:15" x14ac:dyDescent="0.35">
      <c r="A525" s="31" t="s">
        <v>104</v>
      </c>
      <c r="B525" s="247"/>
      <c r="C525" s="245">
        <v>214505</v>
      </c>
      <c r="D525" s="246" t="s">
        <v>154</v>
      </c>
      <c r="E525" s="245" t="s">
        <v>1384</v>
      </c>
      <c r="F525" s="431">
        <f>SUMIF(lastik!C:C,C525,lastik!J:J)</f>
        <v>105</v>
      </c>
      <c r="G525" s="431">
        <f t="shared" si="68"/>
        <v>105</v>
      </c>
      <c r="H525" s="431">
        <v>20</v>
      </c>
      <c r="I525" s="431">
        <v>80</v>
      </c>
      <c r="J525" s="431">
        <f>SUMIF(beklenen!F:F,C525,beklenen!J:J)</f>
        <v>0</v>
      </c>
      <c r="K525" s="431">
        <f t="shared" si="62"/>
        <v>0</v>
      </c>
      <c r="L525" s="435"/>
      <c r="M525" s="429"/>
      <c r="N525" s="429"/>
      <c r="O525" s="439"/>
    </row>
    <row r="526" spans="1:15" x14ac:dyDescent="0.35">
      <c r="A526" s="31" t="s">
        <v>104</v>
      </c>
      <c r="B526" s="247"/>
      <c r="C526" s="46">
        <v>218516</v>
      </c>
      <c r="D526" s="246" t="s">
        <v>154</v>
      </c>
      <c r="E526" s="245" t="s">
        <v>155</v>
      </c>
      <c r="F526" s="431">
        <f>SUMIF(lastik!C:C,C526,lastik!J:J)</f>
        <v>0</v>
      </c>
      <c r="G526" s="431">
        <f t="shared" si="68"/>
        <v>0</v>
      </c>
      <c r="H526" s="431">
        <v>4</v>
      </c>
      <c r="I526" s="431">
        <v>8</v>
      </c>
      <c r="J526" s="431">
        <f>SUMIF(beklenen!F:F,C526,beklenen!J:J)</f>
        <v>0</v>
      </c>
      <c r="K526" s="431">
        <f t="shared" si="62"/>
        <v>4</v>
      </c>
      <c r="L526" s="435"/>
      <c r="M526" s="429"/>
      <c r="N526" s="429"/>
      <c r="O526" s="439"/>
    </row>
    <row r="527" spans="1:15" x14ac:dyDescent="0.35">
      <c r="A527" s="31" t="s">
        <v>104</v>
      </c>
      <c r="B527" s="247"/>
      <c r="C527" s="245">
        <v>219424</v>
      </c>
      <c r="D527" s="246" t="s">
        <v>154</v>
      </c>
      <c r="E527" s="245" t="s">
        <v>1387</v>
      </c>
      <c r="F527" s="431">
        <f>SUMIF(lastik!C:C,C527,lastik!J:J)</f>
        <v>16</v>
      </c>
      <c r="G527" s="431">
        <f t="shared" si="68"/>
        <v>16</v>
      </c>
      <c r="H527" s="431">
        <v>4</v>
      </c>
      <c r="I527" s="431">
        <v>4</v>
      </c>
      <c r="J527" s="431">
        <f>SUMIF(beklenen!F:F,C527,beklenen!J:J)</f>
        <v>0</v>
      </c>
      <c r="K527" s="431">
        <f t="shared" si="62"/>
        <v>0</v>
      </c>
      <c r="L527" s="435"/>
      <c r="M527" s="429"/>
      <c r="N527" s="429"/>
      <c r="O527" s="439"/>
    </row>
    <row r="528" spans="1:15" x14ac:dyDescent="0.35">
      <c r="A528" s="337" t="s">
        <v>104</v>
      </c>
      <c r="B528" s="491"/>
      <c r="C528" s="280">
        <v>618619</v>
      </c>
      <c r="D528" s="83" t="s">
        <v>154</v>
      </c>
      <c r="E528" s="280" t="s">
        <v>2372</v>
      </c>
      <c r="F528" s="431">
        <f>SUMIF(lastik!C:C,C528,lastik!J:J)</f>
        <v>0</v>
      </c>
      <c r="G528" s="431">
        <f t="shared" si="68"/>
        <v>0</v>
      </c>
      <c r="H528" s="431">
        <v>4</v>
      </c>
      <c r="I528" s="431">
        <v>4</v>
      </c>
      <c r="J528" s="431">
        <f>SUMIF(beklenen!F:F,C528,beklenen!J:J)</f>
        <v>0</v>
      </c>
      <c r="K528" s="431">
        <f t="shared" si="62"/>
        <v>4</v>
      </c>
      <c r="L528" s="435"/>
      <c r="M528" s="429"/>
      <c r="N528" s="429"/>
      <c r="O528" s="439"/>
    </row>
    <row r="529" spans="1:15" x14ac:dyDescent="0.35">
      <c r="A529" s="337" t="s">
        <v>104</v>
      </c>
      <c r="B529" s="491"/>
      <c r="C529" s="280">
        <v>618111</v>
      </c>
      <c r="D529" s="83" t="s">
        <v>154</v>
      </c>
      <c r="E529" s="363" t="s">
        <v>149</v>
      </c>
      <c r="F529" s="431">
        <f>SUMIF(lastik!C:C,C529,lastik!J:J)</f>
        <v>9</v>
      </c>
      <c r="J529" s="431">
        <f>SUMIF(beklenen!F:F,C529,beklenen!J:J)</f>
        <v>0</v>
      </c>
      <c r="L529" s="435"/>
      <c r="M529" s="429"/>
      <c r="N529" s="429"/>
      <c r="O529" s="439"/>
    </row>
    <row r="530" spans="1:15" x14ac:dyDescent="0.35">
      <c r="A530" s="337" t="s">
        <v>104</v>
      </c>
      <c r="B530" s="491"/>
      <c r="C530" s="280">
        <v>617900</v>
      </c>
      <c r="D530" s="83" t="s">
        <v>154</v>
      </c>
      <c r="E530" s="280" t="s">
        <v>1244</v>
      </c>
      <c r="F530" s="431">
        <f>SUMIF(lastik!C:C,C530,lastik!J:J)</f>
        <v>27</v>
      </c>
      <c r="G530" s="431">
        <f>F530+F529</f>
        <v>36</v>
      </c>
      <c r="H530" s="431">
        <v>24</v>
      </c>
      <c r="I530" s="431">
        <v>80</v>
      </c>
      <c r="J530" s="431">
        <f>SUMIF(beklenen!F:F,C530,beklenen!J:J)</f>
        <v>0</v>
      </c>
      <c r="K530" s="431">
        <f t="shared" ref="K530:K566" si="69">IF((G530+J530)&lt;=H530,H530-(G530+J530),0)-M530</f>
        <v>0</v>
      </c>
      <c r="L530" s="435"/>
      <c r="M530" s="429"/>
      <c r="N530" s="429"/>
      <c r="O530" s="439"/>
    </row>
    <row r="531" spans="1:15" x14ac:dyDescent="0.35">
      <c r="A531" s="337" t="s">
        <v>104</v>
      </c>
      <c r="B531" s="491"/>
      <c r="C531" s="280">
        <v>519042</v>
      </c>
      <c r="D531" s="83" t="s">
        <v>154</v>
      </c>
      <c r="E531" s="280" t="s">
        <v>3708</v>
      </c>
      <c r="F531" s="431">
        <f>SUMIF(lastik!C:C,C531,lastik!J:J)</f>
        <v>4</v>
      </c>
      <c r="G531" s="431">
        <f t="shared" ref="G531:G532" si="70">F531+F530</f>
        <v>31</v>
      </c>
      <c r="H531" s="431">
        <v>4</v>
      </c>
      <c r="I531" s="431">
        <v>8</v>
      </c>
      <c r="J531" s="431">
        <f>SUMIF(beklenen!F:F,C531,beklenen!J:J)</f>
        <v>0</v>
      </c>
      <c r="K531" s="431">
        <f t="shared" ref="K531:K532" si="71">IF((G531+J531)&lt;=H531,H531-(G531+J531),0)-M531</f>
        <v>0</v>
      </c>
      <c r="L531" s="435"/>
      <c r="M531" s="429"/>
      <c r="N531" s="429"/>
      <c r="O531" s="439"/>
    </row>
    <row r="532" spans="1:15" x14ac:dyDescent="0.35">
      <c r="A532" s="337" t="s">
        <v>104</v>
      </c>
      <c r="B532" s="491"/>
      <c r="C532" s="280">
        <v>516241</v>
      </c>
      <c r="D532" s="83" t="s">
        <v>154</v>
      </c>
      <c r="E532" s="280" t="s">
        <v>3709</v>
      </c>
      <c r="F532" s="431">
        <f>SUMIF(lastik!C:C,C532,lastik!J:J)</f>
        <v>0</v>
      </c>
      <c r="G532" s="431">
        <f t="shared" si="70"/>
        <v>4</v>
      </c>
      <c r="H532" s="431">
        <v>4</v>
      </c>
      <c r="I532" s="431">
        <v>8</v>
      </c>
      <c r="J532" s="431">
        <f>SUMIF(beklenen!F:F,C532,beklenen!J:J)</f>
        <v>0</v>
      </c>
      <c r="K532" s="431">
        <f t="shared" si="71"/>
        <v>0</v>
      </c>
      <c r="L532" s="435"/>
      <c r="M532" s="429"/>
      <c r="N532" s="429"/>
      <c r="O532" s="439"/>
    </row>
    <row r="533" spans="1:15" ht="15" customHeight="1" x14ac:dyDescent="0.35">
      <c r="A533" s="337" t="s">
        <v>104</v>
      </c>
      <c r="B533" s="491"/>
      <c r="C533" s="215">
        <v>619342</v>
      </c>
      <c r="D533" s="212" t="s">
        <v>154</v>
      </c>
      <c r="E533" s="280" t="s">
        <v>2039</v>
      </c>
      <c r="F533" s="431">
        <f>SUMIF(lastik!C:C,C533,lastik!J:J)</f>
        <v>0</v>
      </c>
      <c r="G533" s="431">
        <f>F533</f>
        <v>0</v>
      </c>
      <c r="H533" s="431">
        <v>4</v>
      </c>
      <c r="I533" s="431">
        <v>8</v>
      </c>
      <c r="J533" s="431">
        <f>SUMIF(beklenen!F:F,C533,beklenen!J:J)</f>
        <v>0</v>
      </c>
      <c r="L533" s="435"/>
      <c r="M533" s="429"/>
      <c r="N533" s="429"/>
      <c r="O533" s="439"/>
    </row>
    <row r="534" spans="1:15" x14ac:dyDescent="0.35">
      <c r="A534" s="31" t="s">
        <v>104</v>
      </c>
      <c r="B534" s="247" t="s">
        <v>1266</v>
      </c>
      <c r="C534" s="39" t="s">
        <v>2041</v>
      </c>
      <c r="D534" s="246" t="s">
        <v>154</v>
      </c>
      <c r="E534" s="245" t="s">
        <v>1929</v>
      </c>
      <c r="F534" s="431">
        <f>SUMIF(lastik!C:C,C534,lastik!J:J)</f>
        <v>6</v>
      </c>
      <c r="G534" s="431">
        <f>F534</f>
        <v>6</v>
      </c>
      <c r="H534" s="431">
        <v>12</v>
      </c>
      <c r="I534" s="431">
        <v>40</v>
      </c>
      <c r="J534" s="431">
        <f>SUMIF(beklenen!F:F,C534,beklenen!J:J)</f>
        <v>0</v>
      </c>
      <c r="K534" s="431">
        <f t="shared" si="69"/>
        <v>6</v>
      </c>
      <c r="L534" s="435"/>
      <c r="M534" s="429"/>
      <c r="N534" s="429"/>
      <c r="O534" s="439"/>
    </row>
    <row r="535" spans="1:15" x14ac:dyDescent="0.35">
      <c r="A535" s="31" t="s">
        <v>104</v>
      </c>
      <c r="B535" s="334" t="s">
        <v>430</v>
      </c>
      <c r="C535" s="215">
        <v>212900</v>
      </c>
      <c r="D535" s="355" t="s">
        <v>154</v>
      </c>
      <c r="E535" s="363" t="s">
        <v>411</v>
      </c>
      <c r="F535" s="431">
        <f>SUMIF(lastik!C:C,C535,lastik!J:J)</f>
        <v>0</v>
      </c>
      <c r="J535" s="431">
        <f>SUMIF(beklenen!F:F,C535,beklenen!J:J)</f>
        <v>0</v>
      </c>
      <c r="K535" s="431">
        <f t="shared" si="69"/>
        <v>0</v>
      </c>
      <c r="L535" s="435"/>
      <c r="M535" s="429"/>
      <c r="N535" s="429"/>
      <c r="O535" s="429"/>
    </row>
    <row r="536" spans="1:15" x14ac:dyDescent="0.35">
      <c r="A536" s="31" t="s">
        <v>104</v>
      </c>
      <c r="B536" s="334" t="s">
        <v>430</v>
      </c>
      <c r="C536" s="215">
        <v>214992</v>
      </c>
      <c r="D536" s="355" t="s">
        <v>154</v>
      </c>
      <c r="E536" s="280" t="s">
        <v>2412</v>
      </c>
      <c r="F536" s="431">
        <f>SUMIF(lastik!C:C,C536,lastik!J:J)</f>
        <v>518</v>
      </c>
      <c r="G536" s="431">
        <f>F536+F535</f>
        <v>518</v>
      </c>
      <c r="H536" s="431">
        <v>4</v>
      </c>
      <c r="I536" s="431">
        <v>400</v>
      </c>
      <c r="J536" s="431">
        <f>SUMIF(beklenen!F:F,C536,beklenen!J:J)</f>
        <v>0</v>
      </c>
      <c r="K536" s="431">
        <f t="shared" si="69"/>
        <v>0</v>
      </c>
      <c r="L536" s="435"/>
      <c r="M536" s="429"/>
      <c r="N536" s="429"/>
      <c r="O536" s="429"/>
    </row>
    <row r="537" spans="1:15" x14ac:dyDescent="0.35">
      <c r="A537" s="31" t="s">
        <v>104</v>
      </c>
      <c r="B537" s="247" t="s">
        <v>430</v>
      </c>
      <c r="C537" s="39">
        <v>212903</v>
      </c>
      <c r="D537" s="62" t="s">
        <v>154</v>
      </c>
      <c r="E537" s="48" t="s">
        <v>426</v>
      </c>
      <c r="F537" s="431">
        <f>SUMIF(lastik!C:C,C537,lastik!J:J)</f>
        <v>2</v>
      </c>
      <c r="J537" s="431">
        <f>SUMIF(beklenen!F:F,C537,beklenen!J:J)</f>
        <v>0</v>
      </c>
      <c r="K537" s="431">
        <f t="shared" si="69"/>
        <v>0</v>
      </c>
      <c r="L537" s="435"/>
      <c r="M537" s="429"/>
      <c r="N537" s="429"/>
      <c r="O537" s="429"/>
    </row>
    <row r="538" spans="1:15" x14ac:dyDescent="0.35">
      <c r="A538" s="31" t="s">
        <v>104</v>
      </c>
      <c r="B538" s="334" t="s">
        <v>430</v>
      </c>
      <c r="C538" s="215">
        <v>214904</v>
      </c>
      <c r="D538" s="355" t="s">
        <v>154</v>
      </c>
      <c r="E538" s="280" t="s">
        <v>2424</v>
      </c>
      <c r="F538" s="431">
        <f>SUMIF(lastik!C:C,C538,lastik!J:J)</f>
        <v>20</v>
      </c>
      <c r="G538" s="431">
        <f>F538+F537</f>
        <v>22</v>
      </c>
      <c r="H538" s="431">
        <v>4</v>
      </c>
      <c r="I538" s="431">
        <v>200</v>
      </c>
      <c r="J538" s="431">
        <f>SUMIF(beklenen!F:F,C538,beklenen!J:J)</f>
        <v>0</v>
      </c>
      <c r="K538" s="431">
        <f t="shared" si="69"/>
        <v>0</v>
      </c>
      <c r="L538" s="435"/>
      <c r="M538" s="429"/>
      <c r="N538" s="429"/>
      <c r="O538" s="429"/>
    </row>
    <row r="539" spans="1:15" x14ac:dyDescent="0.35">
      <c r="A539" s="31" t="s">
        <v>104</v>
      </c>
      <c r="B539" s="247" t="s">
        <v>430</v>
      </c>
      <c r="C539" s="39">
        <v>612106</v>
      </c>
      <c r="D539" s="246" t="s">
        <v>154</v>
      </c>
      <c r="E539" s="245" t="s">
        <v>828</v>
      </c>
      <c r="F539" s="431">
        <f>SUMIF(lastik!C:C,C539,lastik!J:J)</f>
        <v>84</v>
      </c>
      <c r="G539" s="431">
        <f t="shared" ref="G539:G544" si="72">F539</f>
        <v>84</v>
      </c>
      <c r="H539" s="431">
        <v>0</v>
      </c>
      <c r="I539" s="431">
        <v>200</v>
      </c>
      <c r="J539" s="431">
        <f>SUMIF(beklenen!F:F,C539,beklenen!J:J)</f>
        <v>0</v>
      </c>
      <c r="K539" s="431">
        <f t="shared" si="69"/>
        <v>0</v>
      </c>
      <c r="L539" s="435"/>
      <c r="M539" s="429"/>
      <c r="N539" s="429"/>
      <c r="O539" s="429"/>
    </row>
    <row r="540" spans="1:15" x14ac:dyDescent="0.35">
      <c r="A540" s="31" t="s">
        <v>104</v>
      </c>
      <c r="B540" s="334" t="s">
        <v>430</v>
      </c>
      <c r="C540" s="215">
        <v>612040</v>
      </c>
      <c r="D540" s="83" t="s">
        <v>154</v>
      </c>
      <c r="E540" s="280" t="s">
        <v>2373</v>
      </c>
      <c r="F540" s="431">
        <f>SUMIF(lastik!C:C,C540,lastik!J:J)</f>
        <v>16</v>
      </c>
      <c r="G540" s="431">
        <f t="shared" si="72"/>
        <v>16</v>
      </c>
      <c r="H540" s="431">
        <v>0</v>
      </c>
      <c r="I540" s="431">
        <v>100</v>
      </c>
      <c r="J540" s="431">
        <f>SUMIF(beklenen!F:F,C540,beklenen!J:J)</f>
        <v>0</v>
      </c>
      <c r="K540" s="431">
        <f t="shared" si="69"/>
        <v>0</v>
      </c>
      <c r="L540" s="435"/>
      <c r="M540" s="429"/>
      <c r="N540" s="429"/>
      <c r="O540" s="429"/>
    </row>
    <row r="541" spans="1:15" x14ac:dyDescent="0.35">
      <c r="A541" s="31" t="s">
        <v>104</v>
      </c>
      <c r="B541" s="247" t="s">
        <v>430</v>
      </c>
      <c r="C541" s="39">
        <v>511032</v>
      </c>
      <c r="D541" s="246" t="s">
        <v>154</v>
      </c>
      <c r="E541" s="245" t="s">
        <v>1764</v>
      </c>
      <c r="F541" s="431">
        <f>SUMIF(lastik!C:C,C541,lastik!J:J)</f>
        <v>26</v>
      </c>
      <c r="G541" s="431">
        <f t="shared" si="72"/>
        <v>26</v>
      </c>
      <c r="H541" s="431">
        <v>0</v>
      </c>
      <c r="I541" s="431">
        <v>20</v>
      </c>
      <c r="J541" s="431">
        <f>SUMIF(beklenen!F:F,C541,beklenen!J:J)</f>
        <v>0</v>
      </c>
      <c r="K541" s="431">
        <f t="shared" si="69"/>
        <v>0</v>
      </c>
      <c r="L541" s="435"/>
      <c r="M541" s="429"/>
      <c r="N541" s="429"/>
      <c r="O541" s="429"/>
    </row>
    <row r="542" spans="1:15" x14ac:dyDescent="0.35">
      <c r="A542" s="31" t="s">
        <v>104</v>
      </c>
      <c r="B542" s="247" t="s">
        <v>1502</v>
      </c>
      <c r="C542" s="245" t="s">
        <v>1529</v>
      </c>
      <c r="D542" s="59" t="s">
        <v>154</v>
      </c>
      <c r="E542" s="245" t="s">
        <v>1512</v>
      </c>
      <c r="F542" s="431">
        <f>SUMIF(lastik!C:C,C542,lastik!J:J)</f>
        <v>130</v>
      </c>
      <c r="G542" s="431">
        <f t="shared" si="72"/>
        <v>130</v>
      </c>
      <c r="H542" s="431">
        <v>0</v>
      </c>
      <c r="I542" s="431">
        <v>400</v>
      </c>
      <c r="J542" s="431">
        <f>SUMIF(beklenen!F:F,C542,beklenen!J:J)</f>
        <v>0</v>
      </c>
      <c r="K542" s="431">
        <f t="shared" si="69"/>
        <v>0</v>
      </c>
      <c r="L542" s="435"/>
      <c r="M542" s="429"/>
      <c r="N542" s="429"/>
      <c r="O542" s="429"/>
    </row>
    <row r="543" spans="1:15" x14ac:dyDescent="0.35">
      <c r="A543" s="31" t="s">
        <v>104</v>
      </c>
      <c r="B543" s="247"/>
      <c r="C543" s="66">
        <v>219408</v>
      </c>
      <c r="D543" s="67" t="s">
        <v>157</v>
      </c>
      <c r="E543" s="37" t="s">
        <v>1251</v>
      </c>
      <c r="F543" s="431">
        <f>SUMIF(lastik!C:C,C543,lastik!J:J)</f>
        <v>28</v>
      </c>
      <c r="G543" s="431">
        <f t="shared" si="72"/>
        <v>28</v>
      </c>
      <c r="H543" s="431">
        <v>8</v>
      </c>
      <c r="I543" s="431">
        <v>12</v>
      </c>
      <c r="J543" s="431">
        <f>SUMIF(beklenen!F:F,C543,beklenen!J:J)</f>
        <v>0</v>
      </c>
      <c r="K543" s="431">
        <f t="shared" si="69"/>
        <v>0</v>
      </c>
      <c r="L543" s="435"/>
      <c r="M543" s="429"/>
      <c r="N543" s="429"/>
      <c r="O543" s="439"/>
    </row>
    <row r="544" spans="1:15" x14ac:dyDescent="0.35">
      <c r="A544" s="31" t="s">
        <v>104</v>
      </c>
      <c r="B544" s="247"/>
      <c r="C544" s="66">
        <v>618154</v>
      </c>
      <c r="D544" s="67" t="s">
        <v>157</v>
      </c>
      <c r="E544" s="37" t="s">
        <v>158</v>
      </c>
      <c r="F544" s="431">
        <f>SUMIF(lastik!C:C,C544,lastik!J:J)</f>
        <v>0</v>
      </c>
      <c r="G544" s="431">
        <f t="shared" si="72"/>
        <v>0</v>
      </c>
      <c r="H544" s="431">
        <v>8</v>
      </c>
      <c r="I544" s="431">
        <v>12</v>
      </c>
      <c r="J544" s="431">
        <f>SUMIF(beklenen!F:F,C544,beklenen!J:J)</f>
        <v>0</v>
      </c>
      <c r="K544" s="431">
        <f t="shared" si="69"/>
        <v>8</v>
      </c>
      <c r="L544" s="435"/>
      <c r="M544" s="429"/>
      <c r="N544" s="429"/>
      <c r="O544" s="439"/>
    </row>
    <row r="545" spans="1:15" x14ac:dyDescent="0.35">
      <c r="A545" s="337" t="s">
        <v>104</v>
      </c>
      <c r="B545" s="491"/>
      <c r="C545" s="350">
        <v>516000</v>
      </c>
      <c r="D545" s="348" t="s">
        <v>157</v>
      </c>
      <c r="E545" s="339" t="s">
        <v>3705</v>
      </c>
      <c r="F545" s="431">
        <f>SUMIF(lastik!C:C,C545,lastik!J:J)</f>
        <v>0</v>
      </c>
      <c r="G545" s="431">
        <f t="shared" ref="G545" si="73">F545</f>
        <v>0</v>
      </c>
      <c r="H545" s="431">
        <v>8</v>
      </c>
      <c r="I545" s="431">
        <v>12</v>
      </c>
      <c r="J545" s="431">
        <f>SUMIF(beklenen!F:F,C545,beklenen!J:J)</f>
        <v>0</v>
      </c>
      <c r="L545" s="435"/>
      <c r="M545" s="429"/>
      <c r="N545" s="429"/>
      <c r="O545" s="439"/>
    </row>
    <row r="546" spans="1:15" x14ac:dyDescent="0.35">
      <c r="A546" s="31" t="s">
        <v>104</v>
      </c>
      <c r="B546" s="247"/>
      <c r="C546" s="373">
        <v>519019</v>
      </c>
      <c r="D546" s="67" t="s">
        <v>157</v>
      </c>
      <c r="E546" s="37" t="s">
        <v>1304</v>
      </c>
      <c r="F546" s="431">
        <f>SUMIF(lastik!C:C,C546,lastik!J:J)</f>
        <v>0</v>
      </c>
      <c r="G546" s="431">
        <f t="shared" ref="G546:G555" si="74">F546</f>
        <v>0</v>
      </c>
      <c r="H546" s="431">
        <v>4</v>
      </c>
      <c r="I546" s="431">
        <v>4</v>
      </c>
      <c r="J546" s="431">
        <f>SUMIF(beklenen!F:F,C546,beklenen!J:J)</f>
        <v>0</v>
      </c>
      <c r="K546" s="431">
        <f t="shared" si="69"/>
        <v>4</v>
      </c>
      <c r="L546" s="435"/>
      <c r="M546" s="429"/>
      <c r="N546" s="429"/>
      <c r="O546" s="439"/>
    </row>
    <row r="547" spans="1:15" x14ac:dyDescent="0.35">
      <c r="A547" s="31" t="s">
        <v>104</v>
      </c>
      <c r="B547" s="247" t="s">
        <v>1266</v>
      </c>
      <c r="C547" s="373">
        <v>315628</v>
      </c>
      <c r="D547" s="67" t="s">
        <v>157</v>
      </c>
      <c r="E547" s="37" t="s">
        <v>1920</v>
      </c>
      <c r="F547" s="431">
        <f>SUMIF(lastik!C:C,C547,lastik!J:J)</f>
        <v>4</v>
      </c>
      <c r="G547" s="431">
        <f>F547</f>
        <v>4</v>
      </c>
      <c r="H547" s="431">
        <v>4</v>
      </c>
      <c r="I547" s="431">
        <v>4</v>
      </c>
      <c r="J547" s="431">
        <f>SUMIF(beklenen!F:F,C547,beklenen!J:J)</f>
        <v>0</v>
      </c>
      <c r="K547" s="431">
        <f t="shared" si="69"/>
        <v>0</v>
      </c>
      <c r="L547" s="435"/>
      <c r="M547" s="429"/>
      <c r="N547" s="429"/>
      <c r="O547" s="439"/>
    </row>
    <row r="548" spans="1:15" x14ac:dyDescent="0.35">
      <c r="A548" s="31" t="s">
        <v>104</v>
      </c>
      <c r="B548" s="247" t="s">
        <v>430</v>
      </c>
      <c r="C548" s="69">
        <v>212980</v>
      </c>
      <c r="D548" s="70" t="s">
        <v>157</v>
      </c>
      <c r="E548" s="37" t="s">
        <v>419</v>
      </c>
      <c r="F548" s="431">
        <f>SUMIF(lastik!C:C,C548,lastik!J:J)</f>
        <v>56</v>
      </c>
      <c r="G548" s="431">
        <f t="shared" si="74"/>
        <v>56</v>
      </c>
      <c r="H548" s="431">
        <v>0</v>
      </c>
      <c r="I548" s="431">
        <v>40</v>
      </c>
      <c r="J548" s="431">
        <f>SUMIF(beklenen!F:F,C548,beklenen!J:J)</f>
        <v>0</v>
      </c>
      <c r="K548" s="431">
        <f t="shared" si="69"/>
        <v>0</v>
      </c>
      <c r="L548" s="435"/>
      <c r="M548" s="429"/>
      <c r="N548" s="429"/>
      <c r="O548" s="429"/>
    </row>
    <row r="549" spans="1:15" x14ac:dyDescent="0.35">
      <c r="A549" s="337" t="s">
        <v>104</v>
      </c>
      <c r="B549" s="334" t="s">
        <v>430</v>
      </c>
      <c r="C549" s="350">
        <v>511145</v>
      </c>
      <c r="D549" s="354" t="s">
        <v>157</v>
      </c>
      <c r="E549" s="363" t="s">
        <v>530</v>
      </c>
      <c r="F549" s="431">
        <f>SUMIF(lastik!C:C,C549,lastik!J:J)</f>
        <v>8</v>
      </c>
      <c r="J549" s="431">
        <f>SUMIF(beklenen!F:F,C549,beklenen!J:J)</f>
        <v>0</v>
      </c>
      <c r="K549" s="431">
        <f t="shared" si="69"/>
        <v>0</v>
      </c>
      <c r="L549" s="435"/>
      <c r="M549" s="429"/>
      <c r="N549" s="429"/>
      <c r="O549" s="429"/>
    </row>
    <row r="550" spans="1:15" x14ac:dyDescent="0.35">
      <c r="A550" s="337" t="s">
        <v>104</v>
      </c>
      <c r="B550" s="334" t="s">
        <v>430</v>
      </c>
      <c r="C550" s="350">
        <v>612115</v>
      </c>
      <c r="D550" s="354" t="s">
        <v>157</v>
      </c>
      <c r="E550" s="339" t="s">
        <v>530</v>
      </c>
      <c r="F550" s="431">
        <f>SUMIF(lastik!C:C,C550,lastik!J:J)</f>
        <v>20</v>
      </c>
      <c r="G550" s="431">
        <f>F550+F549</f>
        <v>28</v>
      </c>
      <c r="H550" s="431">
        <v>0</v>
      </c>
      <c r="I550" s="431">
        <v>16</v>
      </c>
      <c r="J550" s="431">
        <f>SUMIF(beklenen!F:F,C550,beklenen!J:J)</f>
        <v>0</v>
      </c>
      <c r="K550" s="431">
        <f t="shared" si="69"/>
        <v>0</v>
      </c>
      <c r="L550" s="435"/>
      <c r="M550" s="429"/>
      <c r="N550" s="429"/>
      <c r="O550" s="429"/>
    </row>
    <row r="551" spans="1:15" x14ac:dyDescent="0.35">
      <c r="A551" s="337" t="s">
        <v>104</v>
      </c>
      <c r="B551" s="334" t="s">
        <v>430</v>
      </c>
      <c r="C551" s="338">
        <v>612108</v>
      </c>
      <c r="D551" s="383" t="s">
        <v>157</v>
      </c>
      <c r="E551" s="339" t="s">
        <v>2364</v>
      </c>
      <c r="F551" s="431">
        <f>SUMIF(lastik!C:C,C551,lastik!J:J)</f>
        <v>4</v>
      </c>
      <c r="G551" s="431">
        <f>F551</f>
        <v>4</v>
      </c>
      <c r="H551" s="431">
        <v>0</v>
      </c>
      <c r="I551" s="431">
        <v>8</v>
      </c>
      <c r="J551" s="431">
        <f>SUMIF(beklenen!F:F,C551,beklenen!J:J)</f>
        <v>0</v>
      </c>
      <c r="K551" s="431">
        <f>IF((G551+J551)&lt;=H551,H551-(G551+J551),0)-M551</f>
        <v>0</v>
      </c>
      <c r="L551" s="435"/>
      <c r="M551" s="429"/>
      <c r="N551" s="429"/>
      <c r="O551" s="429"/>
    </row>
    <row r="552" spans="1:15" x14ac:dyDescent="0.35">
      <c r="A552" s="31" t="s">
        <v>104</v>
      </c>
      <c r="B552" s="247"/>
      <c r="C552" s="66">
        <v>511033</v>
      </c>
      <c r="D552" s="67" t="s">
        <v>157</v>
      </c>
      <c r="E552" s="37" t="s">
        <v>1656</v>
      </c>
      <c r="F552" s="431">
        <f>SUMIF(lastik!C:C,C552,lastik!J:J)</f>
        <v>12</v>
      </c>
      <c r="G552" s="431">
        <f t="shared" si="74"/>
        <v>12</v>
      </c>
      <c r="H552" s="431">
        <v>8</v>
      </c>
      <c r="I552" s="431">
        <v>12</v>
      </c>
      <c r="J552" s="431">
        <f>SUMIF(beklenen!F:F,C552,beklenen!J:J)</f>
        <v>0</v>
      </c>
      <c r="K552" s="431">
        <f t="shared" si="69"/>
        <v>0</v>
      </c>
      <c r="L552" s="435"/>
      <c r="M552" s="429"/>
      <c r="N552" s="429"/>
      <c r="O552" s="439"/>
    </row>
    <row r="553" spans="1:15" x14ac:dyDescent="0.35">
      <c r="A553" s="31" t="s">
        <v>104</v>
      </c>
      <c r="B553" s="247" t="s">
        <v>1502</v>
      </c>
      <c r="C553" s="66">
        <v>311684</v>
      </c>
      <c r="D553" s="71" t="s">
        <v>157</v>
      </c>
      <c r="E553" s="37" t="s">
        <v>1513</v>
      </c>
      <c r="F553" s="431">
        <f>SUMIF(lastik!C:C,C553,lastik!J:J)</f>
        <v>56</v>
      </c>
      <c r="G553" s="431">
        <f>F553</f>
        <v>56</v>
      </c>
      <c r="H553" s="431">
        <v>0</v>
      </c>
      <c r="I553" s="431">
        <v>24</v>
      </c>
      <c r="J553" s="431">
        <f>SUMIF(beklenen!F:F,C553,beklenen!J:J)</f>
        <v>0</v>
      </c>
      <c r="K553" s="431">
        <f t="shared" si="69"/>
        <v>0</v>
      </c>
      <c r="L553" s="435"/>
      <c r="M553" s="429"/>
      <c r="N553" s="429"/>
      <c r="O553" s="429"/>
    </row>
    <row r="554" spans="1:15" x14ac:dyDescent="0.35">
      <c r="A554" s="31" t="s">
        <v>104</v>
      </c>
      <c r="B554" s="247" t="s">
        <v>430</v>
      </c>
      <c r="C554" s="447">
        <v>511929</v>
      </c>
      <c r="D554" s="281" t="s">
        <v>833</v>
      </c>
      <c r="E554" s="281" t="s">
        <v>834</v>
      </c>
      <c r="F554" s="431">
        <f>SUMIF(lastik!C:C,C554,lastik!J:J)</f>
        <v>22</v>
      </c>
      <c r="G554" s="431">
        <f t="shared" si="74"/>
        <v>22</v>
      </c>
      <c r="H554" s="431">
        <v>0</v>
      </c>
      <c r="I554" s="431">
        <v>4</v>
      </c>
      <c r="J554" s="431">
        <f>SUMIF(beklenen!F:F,C554,beklenen!J:J)</f>
        <v>0</v>
      </c>
      <c r="K554" s="431">
        <f t="shared" si="69"/>
        <v>0</v>
      </c>
      <c r="L554" s="435"/>
      <c r="M554" s="429"/>
      <c r="N554" s="429"/>
      <c r="O554" s="429"/>
    </row>
    <row r="555" spans="1:15" x14ac:dyDescent="0.35">
      <c r="A555" s="31" t="s">
        <v>104</v>
      </c>
      <c r="B555" s="247"/>
      <c r="C555" s="245">
        <v>219409</v>
      </c>
      <c r="D555" s="47" t="s">
        <v>159</v>
      </c>
      <c r="E555" s="245" t="s">
        <v>1257</v>
      </c>
      <c r="F555" s="431">
        <f>SUMIF(lastik!C:C,C555,lastik!J:J)</f>
        <v>32</v>
      </c>
      <c r="G555" s="431">
        <f t="shared" si="74"/>
        <v>32</v>
      </c>
      <c r="H555" s="431">
        <v>4</v>
      </c>
      <c r="I555" s="431">
        <v>8</v>
      </c>
      <c r="J555" s="431">
        <f>SUMIF(beklenen!F:F,C555,beklenen!J:J)</f>
        <v>0</v>
      </c>
      <c r="K555" s="431">
        <f t="shared" si="69"/>
        <v>0</v>
      </c>
      <c r="L555" s="435"/>
      <c r="M555" s="429"/>
      <c r="N555" s="429"/>
      <c r="O555" s="439"/>
    </row>
    <row r="556" spans="1:15" x14ac:dyDescent="0.35">
      <c r="A556" s="31" t="s">
        <v>104</v>
      </c>
      <c r="B556" s="247"/>
      <c r="C556" s="46">
        <v>219900</v>
      </c>
      <c r="D556" s="246" t="s">
        <v>159</v>
      </c>
      <c r="E556" s="48" t="s">
        <v>161</v>
      </c>
      <c r="F556" s="431">
        <f>SUMIF(lastik!C:C,C556,lastik!J:J)</f>
        <v>4</v>
      </c>
      <c r="J556" s="431">
        <f>SUMIF(beklenen!F:F,C556,beklenen!J:J)</f>
        <v>0</v>
      </c>
      <c r="K556" s="431">
        <f t="shared" si="69"/>
        <v>0</v>
      </c>
      <c r="L556" s="435"/>
      <c r="M556" s="429"/>
      <c r="N556" s="429"/>
      <c r="O556" s="439"/>
    </row>
    <row r="557" spans="1:15" x14ac:dyDescent="0.35">
      <c r="A557" s="31" t="s">
        <v>104</v>
      </c>
      <c r="B557" s="247"/>
      <c r="C557" s="39">
        <v>619995</v>
      </c>
      <c r="D557" s="246" t="s">
        <v>159</v>
      </c>
      <c r="E557" s="245" t="s">
        <v>2040</v>
      </c>
      <c r="F557" s="431">
        <f>SUMIF(lastik!C:C,C557,lastik!J:J)</f>
        <v>1</v>
      </c>
      <c r="G557" s="431">
        <f>F556+F557</f>
        <v>5</v>
      </c>
      <c r="H557" s="431">
        <v>4</v>
      </c>
      <c r="I557" s="431">
        <v>8</v>
      </c>
      <c r="J557" s="431">
        <f>SUMIF(beklenen!F:F,C557,beklenen!J:J)</f>
        <v>0</v>
      </c>
      <c r="K557" s="431">
        <f t="shared" si="69"/>
        <v>0</v>
      </c>
      <c r="L557" s="435"/>
      <c r="M557" s="429"/>
      <c r="N557" s="429"/>
      <c r="O557" s="439"/>
    </row>
    <row r="558" spans="1:15" x14ac:dyDescent="0.35">
      <c r="A558" s="31" t="s">
        <v>104</v>
      </c>
      <c r="B558" s="247"/>
      <c r="C558" s="39">
        <v>618112</v>
      </c>
      <c r="D558" s="246" t="s">
        <v>159</v>
      </c>
      <c r="E558" s="245" t="s">
        <v>160</v>
      </c>
      <c r="F558" s="431">
        <f>SUMIF(lastik!C:C,C558,lastik!J:J)</f>
        <v>10</v>
      </c>
      <c r="G558" s="431">
        <f t="shared" ref="G558:G563" si="75">F558</f>
        <v>10</v>
      </c>
      <c r="H558" s="431">
        <v>8</v>
      </c>
      <c r="I558" s="431">
        <v>12</v>
      </c>
      <c r="J558" s="431">
        <f>SUMIF(beklenen!F:F,C558,beklenen!J:J)</f>
        <v>0</v>
      </c>
      <c r="K558" s="431">
        <f t="shared" si="69"/>
        <v>0</v>
      </c>
      <c r="L558" s="435"/>
      <c r="M558" s="429"/>
      <c r="N558" s="429"/>
      <c r="O558" s="439"/>
    </row>
    <row r="559" spans="1:15" x14ac:dyDescent="0.35">
      <c r="A559" s="31" t="s">
        <v>104</v>
      </c>
      <c r="B559" s="247"/>
      <c r="C559" s="39">
        <v>618135</v>
      </c>
      <c r="D559" s="62" t="s">
        <v>159</v>
      </c>
      <c r="E559" s="245" t="s">
        <v>401</v>
      </c>
      <c r="F559" s="431">
        <f>SUMIF(lastik!C:C,C559,lastik!J:J)</f>
        <v>4</v>
      </c>
      <c r="G559" s="431">
        <f t="shared" si="75"/>
        <v>4</v>
      </c>
      <c r="H559" s="431">
        <v>4</v>
      </c>
      <c r="I559" s="431">
        <v>4</v>
      </c>
      <c r="J559" s="431">
        <f>SUMIF(beklenen!F:F,C559,beklenen!J:J)</f>
        <v>0</v>
      </c>
      <c r="K559" s="431">
        <f>IF((G559+J559)&lt;=H559,H559-(G559+J559),0)-M559</f>
        <v>0</v>
      </c>
      <c r="L559" s="435"/>
      <c r="M559" s="429"/>
      <c r="N559" s="429"/>
      <c r="O559" s="439"/>
    </row>
    <row r="560" spans="1:15" x14ac:dyDescent="0.35">
      <c r="A560" s="31" t="s">
        <v>104</v>
      </c>
      <c r="B560" s="247"/>
      <c r="C560" s="39">
        <v>516001</v>
      </c>
      <c r="D560" s="62" t="s">
        <v>159</v>
      </c>
      <c r="E560" s="245" t="s">
        <v>3706</v>
      </c>
      <c r="F560" s="431">
        <f>SUMIF(lastik!C:C,C560,lastik!J:J)</f>
        <v>4</v>
      </c>
      <c r="G560" s="431">
        <f t="shared" si="75"/>
        <v>4</v>
      </c>
      <c r="H560" s="431">
        <v>4</v>
      </c>
      <c r="I560" s="431">
        <v>4</v>
      </c>
      <c r="J560" s="431">
        <f>SUMIF(beklenen!F:F,C560,beklenen!J:J)</f>
        <v>0</v>
      </c>
      <c r="L560" s="435"/>
      <c r="M560" s="429"/>
      <c r="N560" s="429"/>
      <c r="O560" s="439"/>
    </row>
    <row r="561" spans="1:15" x14ac:dyDescent="0.35">
      <c r="A561" s="31" t="s">
        <v>104</v>
      </c>
      <c r="B561" s="247"/>
      <c r="C561" s="245">
        <v>518864</v>
      </c>
      <c r="D561" s="62" t="s">
        <v>159</v>
      </c>
      <c r="E561" s="245" t="s">
        <v>777</v>
      </c>
      <c r="F561" s="431">
        <f>SUMIF(lastik!C:C,C561,lastik!J:J)</f>
        <v>8</v>
      </c>
      <c r="G561" s="431">
        <f t="shared" si="75"/>
        <v>8</v>
      </c>
      <c r="H561" s="431">
        <v>4</v>
      </c>
      <c r="I561" s="431">
        <v>4</v>
      </c>
      <c r="J561" s="431">
        <f>SUMIF(beklenen!F:F,C561,beklenen!J:J)</f>
        <v>0</v>
      </c>
      <c r="K561" s="431">
        <f t="shared" si="69"/>
        <v>0</v>
      </c>
      <c r="L561" s="435"/>
      <c r="M561" s="429"/>
      <c r="N561" s="429"/>
      <c r="O561" s="439"/>
    </row>
    <row r="562" spans="1:15" x14ac:dyDescent="0.35">
      <c r="A562" s="337" t="s">
        <v>104</v>
      </c>
      <c r="B562" s="334" t="s">
        <v>1266</v>
      </c>
      <c r="C562" s="215" t="s">
        <v>2396</v>
      </c>
      <c r="D562" s="75" t="s">
        <v>159</v>
      </c>
      <c r="E562" s="280" t="s">
        <v>2405</v>
      </c>
      <c r="F562" s="431">
        <f>SUMIF(lastik!C:C,C562,lastik!J:J)</f>
        <v>0</v>
      </c>
      <c r="G562" s="431">
        <f t="shared" si="75"/>
        <v>0</v>
      </c>
      <c r="H562" s="431">
        <v>4</v>
      </c>
      <c r="I562" s="431">
        <v>8</v>
      </c>
      <c r="J562" s="431">
        <f>SUMIF(beklenen!F:F,C562,beklenen!J:J)</f>
        <v>0</v>
      </c>
      <c r="K562" s="431">
        <f t="shared" si="69"/>
        <v>4</v>
      </c>
      <c r="L562" s="435"/>
      <c r="M562" s="429"/>
      <c r="N562" s="429"/>
      <c r="O562" s="439"/>
    </row>
    <row r="563" spans="1:15" x14ac:dyDescent="0.35">
      <c r="A563" s="31" t="s">
        <v>104</v>
      </c>
      <c r="B563" s="247" t="s">
        <v>430</v>
      </c>
      <c r="C563" s="245">
        <v>212994</v>
      </c>
      <c r="D563" s="246" t="s">
        <v>159</v>
      </c>
      <c r="E563" s="245" t="s">
        <v>423</v>
      </c>
      <c r="F563" s="431">
        <f>SUMIF(lastik!C:C,C563,lastik!J:J)</f>
        <v>64</v>
      </c>
      <c r="G563" s="431">
        <f t="shared" si="75"/>
        <v>64</v>
      </c>
      <c r="H563" s="431">
        <v>0</v>
      </c>
      <c r="I563" s="431">
        <v>80</v>
      </c>
      <c r="J563" s="431">
        <f>SUMIF(beklenen!F:F,C563,beklenen!J:J)</f>
        <v>0</v>
      </c>
      <c r="K563" s="431">
        <f t="shared" si="69"/>
        <v>0</v>
      </c>
      <c r="L563" s="435"/>
      <c r="M563" s="429"/>
      <c r="N563" s="429"/>
      <c r="O563" s="429"/>
    </row>
    <row r="564" spans="1:15" x14ac:dyDescent="0.35">
      <c r="A564" s="337" t="s">
        <v>104</v>
      </c>
      <c r="B564" s="334" t="s">
        <v>430</v>
      </c>
      <c r="C564" s="280">
        <v>212995</v>
      </c>
      <c r="D564" s="62" t="s">
        <v>159</v>
      </c>
      <c r="E564" s="363" t="s">
        <v>424</v>
      </c>
      <c r="F564" s="431">
        <f>SUMIF(lastik!C:C,C564,lastik!J:J)</f>
        <v>3</v>
      </c>
      <c r="J564" s="431">
        <f>SUMIF(beklenen!F:F,C564,beklenen!J:J)</f>
        <v>0</v>
      </c>
      <c r="K564" s="431">
        <f t="shared" si="69"/>
        <v>0</v>
      </c>
      <c r="L564" s="435"/>
      <c r="M564" s="429"/>
      <c r="N564" s="429"/>
      <c r="O564" s="429"/>
    </row>
    <row r="565" spans="1:15" x14ac:dyDescent="0.35">
      <c r="A565" s="337" t="s">
        <v>104</v>
      </c>
      <c r="B565" s="334" t="s">
        <v>430</v>
      </c>
      <c r="C565" s="280">
        <v>214994</v>
      </c>
      <c r="D565" s="62" t="s">
        <v>159</v>
      </c>
      <c r="E565" s="280" t="s">
        <v>2620</v>
      </c>
      <c r="F565" s="431">
        <f>SUMIF(lastik!C:C,C565,lastik!J:J)</f>
        <v>8</v>
      </c>
      <c r="G565" s="431">
        <f>F565+F564</f>
        <v>11</v>
      </c>
      <c r="H565" s="431">
        <v>0</v>
      </c>
      <c r="I565" s="431">
        <v>12</v>
      </c>
      <c r="J565" s="431">
        <f>SUMIF(beklenen!F:F,C565,beklenen!J:J)</f>
        <v>8</v>
      </c>
      <c r="K565" s="431">
        <f t="shared" si="69"/>
        <v>0</v>
      </c>
      <c r="L565" s="435"/>
      <c r="M565" s="429"/>
      <c r="N565" s="429"/>
      <c r="O565" s="429"/>
    </row>
    <row r="566" spans="1:15" x14ac:dyDescent="0.35">
      <c r="A566" s="31" t="s">
        <v>104</v>
      </c>
      <c r="B566" s="247" t="s">
        <v>430</v>
      </c>
      <c r="C566" s="245">
        <v>511148</v>
      </c>
      <c r="D566" s="62" t="s">
        <v>159</v>
      </c>
      <c r="E566" s="48" t="s">
        <v>1530</v>
      </c>
      <c r="F566" s="431">
        <f>SUMIF(lastik!C:C,C566,lastik!J:J)</f>
        <v>23</v>
      </c>
      <c r="J566" s="431">
        <f>SUMIF(beklenen!F:F,C566,beklenen!J:J)</f>
        <v>0</v>
      </c>
      <c r="K566" s="431">
        <f t="shared" si="69"/>
        <v>0</v>
      </c>
      <c r="L566" s="435"/>
      <c r="M566" s="429"/>
      <c r="N566" s="429"/>
      <c r="O566" s="429"/>
    </row>
    <row r="567" spans="1:15" x14ac:dyDescent="0.35">
      <c r="A567" s="31" t="s">
        <v>104</v>
      </c>
      <c r="B567" s="247" t="s">
        <v>430</v>
      </c>
      <c r="C567" s="245">
        <v>612117</v>
      </c>
      <c r="D567" s="62" t="s">
        <v>159</v>
      </c>
      <c r="E567" s="245" t="s">
        <v>1479</v>
      </c>
      <c r="F567" s="431">
        <f>SUMIF(lastik!C:C,C567,lastik!J:J)</f>
        <v>18</v>
      </c>
      <c r="G567" s="431">
        <f>F567+F566</f>
        <v>41</v>
      </c>
      <c r="H567" s="431">
        <v>0</v>
      </c>
      <c r="I567" s="431">
        <v>40</v>
      </c>
      <c r="J567" s="431">
        <f>SUMIF(beklenen!F:F,C567,beklenen!J:J)</f>
        <v>0</v>
      </c>
      <c r="K567" s="431">
        <f t="shared" ref="K567:K592" si="76">IF((G567+J567)&lt;=H567,H567-(G567+J567),0)-M567</f>
        <v>0</v>
      </c>
      <c r="L567" s="435"/>
      <c r="M567" s="429"/>
      <c r="N567" s="429"/>
      <c r="O567" s="429"/>
    </row>
    <row r="568" spans="1:15" x14ac:dyDescent="0.35">
      <c r="A568" s="31" t="s">
        <v>104</v>
      </c>
      <c r="B568" s="247" t="s">
        <v>430</v>
      </c>
      <c r="C568" s="245">
        <v>511982</v>
      </c>
      <c r="D568" s="62" t="s">
        <v>159</v>
      </c>
      <c r="E568" s="48" t="s">
        <v>547</v>
      </c>
      <c r="F568" s="431">
        <f>SUMIF(lastik!C:C,C568,lastik!J:J)</f>
        <v>6</v>
      </c>
      <c r="J568" s="431">
        <f>SUMIF(beklenen!F:F,C568,beklenen!J:J)</f>
        <v>0</v>
      </c>
      <c r="K568" s="431">
        <f t="shared" si="76"/>
        <v>0</v>
      </c>
      <c r="L568" s="435"/>
      <c r="M568" s="429"/>
      <c r="N568" s="429"/>
      <c r="O568" s="429"/>
    </row>
    <row r="569" spans="1:15" x14ac:dyDescent="0.35">
      <c r="A569" s="31" t="s">
        <v>104</v>
      </c>
      <c r="B569" s="247" t="s">
        <v>430</v>
      </c>
      <c r="C569" s="245">
        <v>511657</v>
      </c>
      <c r="D569" s="62" t="s">
        <v>159</v>
      </c>
      <c r="E569" s="245" t="s">
        <v>2402</v>
      </c>
      <c r="F569" s="431">
        <f>SUMIF(lastik!C:C,C569,lastik!J:J)</f>
        <v>0</v>
      </c>
      <c r="G569" s="431">
        <f>F569+F568</f>
        <v>6</v>
      </c>
      <c r="H569" s="431">
        <v>0</v>
      </c>
      <c r="I569" s="431">
        <v>24</v>
      </c>
      <c r="J569" s="431">
        <f>SUMIF(beklenen!F:F,C569,beklenen!J:J)</f>
        <v>0</v>
      </c>
      <c r="K569" s="431">
        <f t="shared" si="76"/>
        <v>0</v>
      </c>
      <c r="L569" s="435"/>
      <c r="M569" s="429"/>
      <c r="N569" s="429"/>
      <c r="O569" s="429"/>
    </row>
    <row r="570" spans="1:15" x14ac:dyDescent="0.35">
      <c r="A570" s="31" t="s">
        <v>104</v>
      </c>
      <c r="B570" s="247" t="s">
        <v>1502</v>
      </c>
      <c r="C570" s="245">
        <v>311686</v>
      </c>
      <c r="D570" s="62" t="s">
        <v>159</v>
      </c>
      <c r="E570" s="245" t="s">
        <v>1514</v>
      </c>
      <c r="F570" s="431">
        <f>SUMIF(lastik!C:C,C570,lastik!J:J)</f>
        <v>50</v>
      </c>
      <c r="G570" s="431">
        <f t="shared" ref="G570:G575" si="77">F570</f>
        <v>50</v>
      </c>
      <c r="H570" s="431">
        <v>0</v>
      </c>
      <c r="I570" s="431">
        <v>100</v>
      </c>
      <c r="J570" s="431">
        <f>SUMIF(beklenen!F:F,C570,beklenen!J:J)</f>
        <v>0</v>
      </c>
      <c r="K570" s="431">
        <f t="shared" si="76"/>
        <v>0</v>
      </c>
      <c r="L570" s="435"/>
      <c r="M570" s="429"/>
      <c r="N570" s="429"/>
      <c r="O570" s="429"/>
    </row>
    <row r="571" spans="1:15" x14ac:dyDescent="0.35">
      <c r="A571" s="31" t="s">
        <v>104</v>
      </c>
      <c r="B571" s="247"/>
      <c r="C571" s="448">
        <v>219411</v>
      </c>
      <c r="D571" s="109" t="s">
        <v>162</v>
      </c>
      <c r="E571" s="37" t="s">
        <v>1360</v>
      </c>
      <c r="F571" s="431">
        <f>SUMIF(lastik!C:C,C571,lastik!J:J)</f>
        <v>9</v>
      </c>
      <c r="G571" s="431">
        <f t="shared" si="77"/>
        <v>9</v>
      </c>
      <c r="H571" s="436">
        <v>4</v>
      </c>
      <c r="I571" s="431">
        <v>4</v>
      </c>
      <c r="J571" s="431">
        <f>SUMIF(beklenen!F:F,C571,beklenen!J:J)</f>
        <v>0</v>
      </c>
      <c r="K571" s="431">
        <f t="shared" si="76"/>
        <v>0</v>
      </c>
      <c r="L571" s="435"/>
      <c r="M571" s="429"/>
      <c r="N571" s="429"/>
      <c r="O571" s="439"/>
    </row>
    <row r="572" spans="1:15" x14ac:dyDescent="0.35">
      <c r="A572" s="31" t="s">
        <v>104</v>
      </c>
      <c r="B572" s="247"/>
      <c r="C572" s="349">
        <v>218576</v>
      </c>
      <c r="D572" s="110" t="s">
        <v>162</v>
      </c>
      <c r="E572" s="37" t="s">
        <v>1361</v>
      </c>
      <c r="F572" s="431">
        <f>SUMIF(lastik!C:C,C572,lastik!J:J)</f>
        <v>0</v>
      </c>
      <c r="G572" s="431">
        <f t="shared" si="77"/>
        <v>0</v>
      </c>
      <c r="H572" s="431">
        <v>4</v>
      </c>
      <c r="I572" s="431">
        <v>12</v>
      </c>
      <c r="J572" s="431">
        <f>SUMIF(beklenen!F:F,C572,beklenen!J:J)</f>
        <v>0</v>
      </c>
      <c r="K572" s="431">
        <f t="shared" si="76"/>
        <v>4</v>
      </c>
      <c r="L572" s="435"/>
      <c r="M572" s="429"/>
      <c r="N572" s="429"/>
      <c r="O572" s="439"/>
    </row>
    <row r="573" spans="1:15" x14ac:dyDescent="0.35">
      <c r="A573" s="31" t="s">
        <v>104</v>
      </c>
      <c r="B573" s="247" t="s">
        <v>430</v>
      </c>
      <c r="C573" s="66">
        <v>212992</v>
      </c>
      <c r="D573" s="68" t="s">
        <v>162</v>
      </c>
      <c r="E573" s="37" t="s">
        <v>512</v>
      </c>
      <c r="F573" s="431">
        <f>SUMIF(lastik!C:C,C573,lastik!J:J)</f>
        <v>6</v>
      </c>
      <c r="G573" s="431">
        <f t="shared" si="77"/>
        <v>6</v>
      </c>
      <c r="H573" s="431">
        <v>0</v>
      </c>
      <c r="I573" s="431">
        <v>12</v>
      </c>
      <c r="J573" s="431">
        <f>SUMIF(beklenen!F:F,C573,beklenen!J:J)</f>
        <v>0</v>
      </c>
      <c r="K573" s="431">
        <f t="shared" si="76"/>
        <v>0</v>
      </c>
      <c r="L573" s="435"/>
      <c r="M573" s="429"/>
      <c r="N573" s="429"/>
      <c r="O573" s="429"/>
    </row>
    <row r="574" spans="1:15" x14ac:dyDescent="0.35">
      <c r="A574" s="31" t="s">
        <v>104</v>
      </c>
      <c r="B574" s="247" t="s">
        <v>1502</v>
      </c>
      <c r="C574" s="66">
        <v>311981</v>
      </c>
      <c r="D574" s="71" t="s">
        <v>162</v>
      </c>
      <c r="E574" s="37" t="s">
        <v>1654</v>
      </c>
      <c r="F574" s="431">
        <f>SUMIF(lastik!C:C,C574,lastik!J:J)</f>
        <v>8</v>
      </c>
      <c r="G574" s="431">
        <f t="shared" si="77"/>
        <v>8</v>
      </c>
      <c r="H574" s="431">
        <v>0</v>
      </c>
      <c r="I574" s="431">
        <v>4</v>
      </c>
      <c r="J574" s="431">
        <f>SUMIF(beklenen!F:F,C574,beklenen!J:J)</f>
        <v>0</v>
      </c>
      <c r="K574" s="431">
        <f t="shared" si="76"/>
        <v>0</v>
      </c>
      <c r="L574" s="435"/>
      <c r="M574" s="429"/>
      <c r="N574" s="429"/>
      <c r="O574" s="429"/>
    </row>
    <row r="575" spans="1:15" x14ac:dyDescent="0.35">
      <c r="A575" s="31" t="s">
        <v>104</v>
      </c>
      <c r="B575" s="247"/>
      <c r="C575" s="39">
        <v>219412</v>
      </c>
      <c r="D575" s="128" t="s">
        <v>163</v>
      </c>
      <c r="E575" s="245" t="s">
        <v>1362</v>
      </c>
      <c r="F575" s="431">
        <f>SUMIF(lastik!C:C,C575,lastik!J:J)</f>
        <v>9</v>
      </c>
      <c r="G575" s="431">
        <f t="shared" si="77"/>
        <v>9</v>
      </c>
      <c r="H575" s="431">
        <v>4</v>
      </c>
      <c r="I575" s="431">
        <v>4</v>
      </c>
      <c r="J575" s="431">
        <f>SUMIF(beklenen!F:F,C575,beklenen!J:J)</f>
        <v>0</v>
      </c>
      <c r="K575" s="431">
        <f t="shared" si="76"/>
        <v>0</v>
      </c>
      <c r="L575" s="435"/>
      <c r="M575" s="429"/>
      <c r="N575" s="429"/>
      <c r="O575" s="439"/>
    </row>
    <row r="576" spans="1:15" x14ac:dyDescent="0.35">
      <c r="A576" s="31" t="s">
        <v>104</v>
      </c>
      <c r="B576" s="247"/>
      <c r="C576" s="245">
        <v>519039</v>
      </c>
      <c r="D576" s="128" t="s">
        <v>163</v>
      </c>
      <c r="E576" s="48" t="s">
        <v>1904</v>
      </c>
      <c r="F576" s="431">
        <f>SUMIF(lastik!C:C,C576,lastik!J:J)</f>
        <v>2</v>
      </c>
      <c r="J576" s="431">
        <f>SUMIF(beklenen!F:F,C576,beklenen!J:J)</f>
        <v>0</v>
      </c>
      <c r="K576" s="431">
        <f t="shared" si="76"/>
        <v>0</v>
      </c>
      <c r="L576" s="435"/>
      <c r="M576" s="429"/>
      <c r="N576" s="429"/>
      <c r="O576" s="439"/>
    </row>
    <row r="577" spans="1:15" x14ac:dyDescent="0.35">
      <c r="A577" s="446" t="s">
        <v>104</v>
      </c>
      <c r="B577" s="247"/>
      <c r="C577" s="359">
        <v>519798</v>
      </c>
      <c r="D577" s="234" t="s">
        <v>163</v>
      </c>
      <c r="E577" s="101" t="s">
        <v>2451</v>
      </c>
      <c r="F577" s="431">
        <f>SUMIF(lastik!C:C,C577,lastik!J:J)</f>
        <v>10</v>
      </c>
      <c r="G577" s="431">
        <f>F577+F576</f>
        <v>12</v>
      </c>
      <c r="H577" s="431">
        <v>4</v>
      </c>
      <c r="I577" s="431">
        <v>8</v>
      </c>
      <c r="J577" s="431">
        <f>SUMIF(beklenen!F:F,C577,beklenen!J:J)</f>
        <v>0</v>
      </c>
      <c r="K577" s="431">
        <f t="shared" si="76"/>
        <v>0</v>
      </c>
      <c r="L577" s="435"/>
      <c r="M577" s="429"/>
      <c r="N577" s="429"/>
      <c r="O577" s="439"/>
    </row>
    <row r="578" spans="1:15" x14ac:dyDescent="0.35">
      <c r="A578" s="446" t="s">
        <v>104</v>
      </c>
      <c r="B578" s="247" t="s">
        <v>1266</v>
      </c>
      <c r="C578" s="359">
        <v>313339</v>
      </c>
      <c r="D578" s="449" t="s">
        <v>163</v>
      </c>
      <c r="E578" s="101" t="s">
        <v>2081</v>
      </c>
      <c r="F578" s="431">
        <f>SUMIF(lastik!C:C,C578,lastik!J:J)</f>
        <v>4</v>
      </c>
      <c r="G578" s="431">
        <f>F578</f>
        <v>4</v>
      </c>
      <c r="H578" s="431">
        <v>4</v>
      </c>
      <c r="I578" s="431">
        <v>4</v>
      </c>
      <c r="J578" s="431">
        <f>SUMIF(beklenen!F:F,C578,beklenen!J:J)</f>
        <v>0</v>
      </c>
      <c r="K578" s="431">
        <f t="shared" si="76"/>
        <v>0</v>
      </c>
      <c r="L578" s="435"/>
      <c r="M578" s="429"/>
      <c r="N578" s="429"/>
      <c r="O578" s="439"/>
    </row>
    <row r="579" spans="1:15" x14ac:dyDescent="0.35">
      <c r="A579" s="31" t="s">
        <v>104</v>
      </c>
      <c r="B579" s="247" t="s">
        <v>430</v>
      </c>
      <c r="C579" s="245">
        <v>212977</v>
      </c>
      <c r="D579" s="246" t="s">
        <v>163</v>
      </c>
      <c r="E579" s="245" t="s">
        <v>510</v>
      </c>
      <c r="F579" s="431">
        <f>SUMIF(lastik!C:C,C579,lastik!J:J)</f>
        <v>11</v>
      </c>
      <c r="G579" s="431">
        <f>F579</f>
        <v>11</v>
      </c>
      <c r="H579" s="431">
        <v>0</v>
      </c>
      <c r="I579" s="431">
        <v>12</v>
      </c>
      <c r="J579" s="431">
        <f>SUMIF(beklenen!F:F,C579,beklenen!J:J)</f>
        <v>0</v>
      </c>
      <c r="K579" s="431">
        <f t="shared" si="76"/>
        <v>0</v>
      </c>
      <c r="L579" s="435"/>
      <c r="M579" s="429"/>
      <c r="N579" s="429"/>
      <c r="O579" s="429"/>
    </row>
    <row r="580" spans="1:15" x14ac:dyDescent="0.35">
      <c r="A580" s="31" t="s">
        <v>104</v>
      </c>
      <c r="B580" s="247" t="s">
        <v>1502</v>
      </c>
      <c r="C580" s="245">
        <v>311982</v>
      </c>
      <c r="D580" s="59" t="s">
        <v>163</v>
      </c>
      <c r="E580" s="245" t="s">
        <v>1515</v>
      </c>
      <c r="F580" s="431">
        <f>SUMIF(lastik!C:C,C580,lastik!J:J)</f>
        <v>4</v>
      </c>
      <c r="G580" s="431">
        <f>F580</f>
        <v>4</v>
      </c>
      <c r="H580" s="431">
        <v>0</v>
      </c>
      <c r="I580" s="431">
        <v>8</v>
      </c>
      <c r="J580" s="431">
        <f>SUMIF(beklenen!F:F,C580,beklenen!J:J)</f>
        <v>0</v>
      </c>
      <c r="K580" s="431">
        <f t="shared" si="76"/>
        <v>0</v>
      </c>
      <c r="L580" s="435"/>
      <c r="M580" s="429"/>
      <c r="N580" s="429"/>
      <c r="O580" s="429"/>
    </row>
    <row r="581" spans="1:15" x14ac:dyDescent="0.35">
      <c r="A581" s="31" t="s">
        <v>104</v>
      </c>
      <c r="B581" s="247"/>
      <c r="C581" s="403">
        <v>219421</v>
      </c>
      <c r="D581" s="56" t="s">
        <v>164</v>
      </c>
      <c r="E581" s="399" t="s">
        <v>1252</v>
      </c>
      <c r="F581" s="431">
        <f>SUMIF(lastik!C:C,C581,lastik!J:J)</f>
        <v>10</v>
      </c>
      <c r="G581" s="431">
        <f>F581</f>
        <v>10</v>
      </c>
      <c r="H581" s="431">
        <v>4</v>
      </c>
      <c r="I581" s="431">
        <v>8</v>
      </c>
      <c r="J581" s="431">
        <f>SUMIF(beklenen!F:F,C581,beklenen!J:J)</f>
        <v>0</v>
      </c>
      <c r="K581" s="431">
        <f t="shared" si="76"/>
        <v>0</v>
      </c>
      <c r="L581" s="435"/>
      <c r="M581" s="429"/>
      <c r="N581" s="429"/>
      <c r="O581" s="439"/>
    </row>
    <row r="582" spans="1:15" x14ac:dyDescent="0.35">
      <c r="A582" s="337" t="s">
        <v>104</v>
      </c>
      <c r="B582" s="491"/>
      <c r="C582" s="403">
        <v>519799</v>
      </c>
      <c r="D582" s="383" t="s">
        <v>164</v>
      </c>
      <c r="E582" s="399" t="s">
        <v>3718</v>
      </c>
      <c r="F582" s="431">
        <f>SUMIF(lastik!C:C,C582,lastik!J:J)</f>
        <v>4</v>
      </c>
      <c r="G582" s="431">
        <f>F582</f>
        <v>4</v>
      </c>
      <c r="H582" s="431">
        <v>4</v>
      </c>
      <c r="I582" s="431">
        <v>8</v>
      </c>
      <c r="J582" s="431">
        <f>SUMIF(beklenen!F:F,C582,beklenen!J:J)</f>
        <v>0</v>
      </c>
      <c r="K582" s="431">
        <f t="shared" ref="K582" si="78">IF((G582+J582)&lt;=H582,H582-(G582+J582),0)-M582</f>
        <v>0</v>
      </c>
      <c r="L582" s="435"/>
      <c r="M582" s="429"/>
      <c r="N582" s="429"/>
      <c r="O582" s="439"/>
    </row>
    <row r="583" spans="1:15" x14ac:dyDescent="0.35">
      <c r="A583" s="31" t="s">
        <v>104</v>
      </c>
      <c r="B583" s="247" t="s">
        <v>1266</v>
      </c>
      <c r="C583" s="353">
        <v>315694</v>
      </c>
      <c r="D583" s="55" t="s">
        <v>164</v>
      </c>
      <c r="E583" s="399" t="s">
        <v>2082</v>
      </c>
      <c r="F583" s="431">
        <f>SUMIF(lastik!C:C,C583,lastik!J:J)</f>
        <v>0</v>
      </c>
      <c r="G583" s="431">
        <f>F583+F581</f>
        <v>10</v>
      </c>
      <c r="H583" s="431">
        <v>4</v>
      </c>
      <c r="I583" s="431">
        <v>8</v>
      </c>
      <c r="J583" s="431">
        <f>SUMIF(beklenen!F:F,C583,beklenen!J:J)</f>
        <v>0</v>
      </c>
      <c r="K583" s="431">
        <f t="shared" si="76"/>
        <v>0</v>
      </c>
      <c r="L583" s="435"/>
      <c r="M583" s="429"/>
      <c r="N583" s="429"/>
      <c r="O583" s="439"/>
    </row>
    <row r="584" spans="1:15" x14ac:dyDescent="0.35">
      <c r="A584" s="31" t="s">
        <v>104</v>
      </c>
      <c r="B584" s="247" t="s">
        <v>430</v>
      </c>
      <c r="C584" s="32">
        <v>211600</v>
      </c>
      <c r="D584" s="53" t="s">
        <v>164</v>
      </c>
      <c r="E584" s="48" t="s">
        <v>165</v>
      </c>
      <c r="F584" s="431">
        <f>SUMIF(lastik!C:C,C584,lastik!J:J)</f>
        <v>2</v>
      </c>
      <c r="J584" s="431">
        <f>SUMIF(beklenen!F:F,C584,beklenen!J:J)</f>
        <v>0</v>
      </c>
      <c r="K584" s="431">
        <f t="shared" si="76"/>
        <v>0</v>
      </c>
      <c r="L584" s="435"/>
      <c r="M584" s="429"/>
      <c r="N584" s="429"/>
      <c r="O584" s="429"/>
    </row>
    <row r="585" spans="1:15" x14ac:dyDescent="0.35">
      <c r="A585" s="31" t="s">
        <v>104</v>
      </c>
      <c r="B585" s="247" t="s">
        <v>430</v>
      </c>
      <c r="C585" s="37">
        <v>212975</v>
      </c>
      <c r="D585" s="53" t="s">
        <v>164</v>
      </c>
      <c r="E585" s="37" t="s">
        <v>1482</v>
      </c>
      <c r="F585" s="431">
        <f>SUMIF(lastik!C:C,C585,lastik!J:J)</f>
        <v>9</v>
      </c>
      <c r="G585" s="431">
        <f>F585+F584</f>
        <v>11</v>
      </c>
      <c r="H585" s="431">
        <v>0</v>
      </c>
      <c r="I585" s="431">
        <v>20</v>
      </c>
      <c r="J585" s="431">
        <f>SUMIF(beklenen!F:F,C585,beklenen!J:J)</f>
        <v>0</v>
      </c>
      <c r="K585" s="431">
        <f t="shared" si="76"/>
        <v>0</v>
      </c>
      <c r="L585" s="435"/>
      <c r="M585" s="429"/>
      <c r="N585" s="429"/>
      <c r="O585" s="429"/>
    </row>
    <row r="586" spans="1:15" x14ac:dyDescent="0.35">
      <c r="A586" s="31" t="s">
        <v>104</v>
      </c>
      <c r="B586" s="247" t="s">
        <v>1502</v>
      </c>
      <c r="C586" s="37">
        <v>311689</v>
      </c>
      <c r="D586" s="79" t="s">
        <v>164</v>
      </c>
      <c r="E586" s="37" t="s">
        <v>1517</v>
      </c>
      <c r="F586" s="431">
        <f>SUMIF(lastik!C:C,C586,lastik!J:J)</f>
        <v>8</v>
      </c>
      <c r="G586" s="431">
        <f>F586+F585</f>
        <v>17</v>
      </c>
      <c r="H586" s="431">
        <v>0</v>
      </c>
      <c r="I586" s="431">
        <v>8</v>
      </c>
      <c r="J586" s="431">
        <f>SUMIF(beklenen!F:F,C586,beklenen!J:J)</f>
        <v>0</v>
      </c>
      <c r="K586" s="431">
        <f t="shared" si="76"/>
        <v>0</v>
      </c>
      <c r="L586" s="435"/>
      <c r="M586" s="429"/>
      <c r="N586" s="429"/>
      <c r="O586" s="429"/>
    </row>
    <row r="587" spans="1:15" x14ac:dyDescent="0.35">
      <c r="A587" s="31" t="s">
        <v>104</v>
      </c>
      <c r="B587" s="247"/>
      <c r="C587" s="44">
        <v>219459</v>
      </c>
      <c r="D587" s="246" t="s">
        <v>166</v>
      </c>
      <c r="E587" s="245" t="s">
        <v>1311</v>
      </c>
      <c r="F587" s="431">
        <f>SUMIF(lastik!C:C,C587,lastik!J:J)</f>
        <v>8</v>
      </c>
      <c r="G587" s="431">
        <f t="shared" ref="G587:G617" si="79">F587</f>
        <v>8</v>
      </c>
      <c r="H587" s="431">
        <v>4</v>
      </c>
      <c r="I587" s="431">
        <v>8</v>
      </c>
      <c r="J587" s="431">
        <f>SUMIF(beklenen!F:F,C587,beklenen!J:J)</f>
        <v>0</v>
      </c>
      <c r="K587" s="431">
        <f t="shared" si="76"/>
        <v>0</v>
      </c>
      <c r="L587" s="435"/>
      <c r="M587" s="429"/>
      <c r="N587" s="429"/>
      <c r="O587" s="439"/>
    </row>
    <row r="588" spans="1:15" x14ac:dyDescent="0.35">
      <c r="A588" s="31" t="s">
        <v>104</v>
      </c>
      <c r="B588" s="247"/>
      <c r="C588" s="44">
        <v>519774</v>
      </c>
      <c r="D588" s="43" t="s">
        <v>166</v>
      </c>
      <c r="E588" s="245" t="s">
        <v>2359</v>
      </c>
      <c r="F588" s="431">
        <f>SUMIF(lastik!C:C,C588,lastik!J:J)</f>
        <v>24</v>
      </c>
      <c r="G588" s="431">
        <f>F588</f>
        <v>24</v>
      </c>
      <c r="H588" s="431">
        <v>4</v>
      </c>
      <c r="I588" s="431">
        <v>8</v>
      </c>
      <c r="J588" s="431">
        <f>SUMIF(beklenen!F:F,C588,beklenen!J:J)</f>
        <v>0</v>
      </c>
      <c r="K588" s="431">
        <f t="shared" si="76"/>
        <v>0</v>
      </c>
      <c r="L588" s="435"/>
      <c r="M588" s="429"/>
      <c r="N588" s="429"/>
      <c r="O588" s="439"/>
    </row>
    <row r="589" spans="1:15" x14ac:dyDescent="0.35">
      <c r="A589" s="31" t="s">
        <v>104</v>
      </c>
      <c r="B589" s="247" t="s">
        <v>430</v>
      </c>
      <c r="C589" s="44">
        <v>211603</v>
      </c>
      <c r="D589" s="62" t="s">
        <v>166</v>
      </c>
      <c r="E589" s="245" t="s">
        <v>167</v>
      </c>
      <c r="F589" s="431">
        <f>SUMIF(lastik!C:C,C589,lastik!J:J)</f>
        <v>18</v>
      </c>
      <c r="G589" s="431">
        <f t="shared" si="79"/>
        <v>18</v>
      </c>
      <c r="H589" s="431">
        <v>0</v>
      </c>
      <c r="I589" s="431">
        <v>20</v>
      </c>
      <c r="J589" s="431">
        <f>SUMIF(beklenen!F:F,C589,beklenen!J:J)</f>
        <v>0</v>
      </c>
      <c r="K589" s="431">
        <f t="shared" si="76"/>
        <v>0</v>
      </c>
      <c r="L589" s="435"/>
      <c r="M589" s="429"/>
      <c r="N589" s="429"/>
      <c r="O589" s="429"/>
    </row>
    <row r="590" spans="1:15" x14ac:dyDescent="0.35">
      <c r="A590" s="31" t="s">
        <v>104</v>
      </c>
      <c r="B590" s="247"/>
      <c r="C590" s="66">
        <v>219704</v>
      </c>
      <c r="D590" s="37" t="s">
        <v>1299</v>
      </c>
      <c r="E590" s="37" t="s">
        <v>1300</v>
      </c>
      <c r="F590" s="431">
        <f>SUMIF(lastik!C:C,C590,lastik!J:J)</f>
        <v>4</v>
      </c>
      <c r="G590" s="431">
        <f>F590</f>
        <v>4</v>
      </c>
      <c r="H590" s="431">
        <v>4</v>
      </c>
      <c r="I590" s="431">
        <v>4</v>
      </c>
      <c r="J590" s="431">
        <f>SUMIF(beklenen!F:F,C590,beklenen!J:J)</f>
        <v>0</v>
      </c>
      <c r="K590" s="431">
        <f t="shared" si="76"/>
        <v>0</v>
      </c>
      <c r="L590" s="435"/>
      <c r="M590" s="429"/>
      <c r="N590" s="429"/>
      <c r="O590" s="439"/>
    </row>
    <row r="591" spans="1:15" x14ac:dyDescent="0.35">
      <c r="A591" s="31" t="s">
        <v>104</v>
      </c>
      <c r="B591" s="247"/>
      <c r="C591" s="245">
        <v>219581</v>
      </c>
      <c r="D591" s="166" t="s">
        <v>168</v>
      </c>
      <c r="E591" s="245" t="s">
        <v>1253</v>
      </c>
      <c r="F591" s="431">
        <f>SUMIF(lastik!C:C,C591,lastik!J:J)</f>
        <v>18</v>
      </c>
      <c r="G591" s="431">
        <f t="shared" si="79"/>
        <v>18</v>
      </c>
      <c r="H591" s="431">
        <v>4</v>
      </c>
      <c r="I591" s="431">
        <v>4</v>
      </c>
      <c r="J591" s="431">
        <f>SUMIF(beklenen!F:F,C591,beklenen!J:J)</f>
        <v>0</v>
      </c>
      <c r="K591" s="431">
        <f t="shared" si="76"/>
        <v>0</v>
      </c>
      <c r="L591" s="435"/>
      <c r="M591" s="429"/>
      <c r="N591" s="429"/>
      <c r="O591" s="439"/>
    </row>
    <row r="592" spans="1:15" x14ac:dyDescent="0.35">
      <c r="A592" s="31" t="s">
        <v>104</v>
      </c>
      <c r="B592" s="247"/>
      <c r="C592" s="37">
        <v>219420</v>
      </c>
      <c r="D592" s="106" t="s">
        <v>169</v>
      </c>
      <c r="E592" s="37" t="s">
        <v>1311</v>
      </c>
      <c r="F592" s="431">
        <f>SUMIF(lastik!C:C,C592,lastik!J:J)</f>
        <v>16</v>
      </c>
      <c r="G592" s="431">
        <f>F592</f>
        <v>16</v>
      </c>
      <c r="H592" s="431">
        <v>4</v>
      </c>
      <c r="I592" s="431">
        <v>8</v>
      </c>
      <c r="J592" s="431">
        <f>SUMIF(beklenen!F:F,C592,beklenen!J:J)</f>
        <v>0</v>
      </c>
      <c r="K592" s="431">
        <f t="shared" si="76"/>
        <v>0</v>
      </c>
      <c r="L592" s="435"/>
      <c r="M592" s="429"/>
      <c r="N592" s="429"/>
      <c r="O592" s="439"/>
    </row>
    <row r="593" spans="1:15" x14ac:dyDescent="0.35">
      <c r="A593" s="337" t="s">
        <v>104</v>
      </c>
      <c r="B593" s="334"/>
      <c r="C593" s="339">
        <v>518319</v>
      </c>
      <c r="D593" s="345" t="s">
        <v>169</v>
      </c>
      <c r="E593" s="339" t="s">
        <v>2844</v>
      </c>
      <c r="F593" s="431">
        <f>SUMIF(lastik!C:C,C593,lastik!J:J)</f>
        <v>2</v>
      </c>
      <c r="L593" s="435"/>
      <c r="M593" s="429"/>
      <c r="N593" s="429"/>
      <c r="O593" s="439"/>
    </row>
    <row r="594" spans="1:15" x14ac:dyDescent="0.35">
      <c r="A594" s="31" t="s">
        <v>104</v>
      </c>
      <c r="B594" s="247"/>
      <c r="C594" s="382">
        <v>519729</v>
      </c>
      <c r="D594" s="106" t="s">
        <v>169</v>
      </c>
      <c r="E594" s="37" t="s">
        <v>791</v>
      </c>
      <c r="F594" s="431">
        <f>SUMIF(lastik!C:C,C594,lastik!J:J)</f>
        <v>9</v>
      </c>
      <c r="G594" s="431">
        <f>F594+F593</f>
        <v>11</v>
      </c>
      <c r="H594" s="431">
        <v>4</v>
      </c>
      <c r="I594" s="431">
        <v>4</v>
      </c>
      <c r="J594" s="431">
        <f>SUMIF(beklenen!F:F,C594,beklenen!J:J)</f>
        <v>0</v>
      </c>
      <c r="K594" s="431">
        <f>IF((G594+J594)&lt;=H594,H594-(G594+J594),0)-M594</f>
        <v>0</v>
      </c>
      <c r="L594" s="435"/>
      <c r="M594" s="429"/>
      <c r="N594" s="429"/>
      <c r="O594" s="439"/>
    </row>
    <row r="595" spans="1:15" x14ac:dyDescent="0.35">
      <c r="A595" s="31" t="s">
        <v>104</v>
      </c>
      <c r="B595" s="247"/>
      <c r="C595" s="382">
        <v>618118</v>
      </c>
      <c r="D595" s="104" t="s">
        <v>169</v>
      </c>
      <c r="E595" s="37" t="s">
        <v>770</v>
      </c>
      <c r="F595" s="431">
        <f>SUMIF(lastik!C:C,C595,lastik!J:J)</f>
        <v>13</v>
      </c>
      <c r="G595" s="431">
        <f t="shared" si="79"/>
        <v>13</v>
      </c>
      <c r="H595" s="431">
        <v>4</v>
      </c>
      <c r="I595" s="431">
        <v>4</v>
      </c>
      <c r="J595" s="431">
        <f>SUMIF(beklenen!F:F,C595,beklenen!J:J)</f>
        <v>0</v>
      </c>
      <c r="K595" s="431">
        <f>IF((G595+J595)&lt;=H595,H595-(G595+J595),0)-M595</f>
        <v>0</v>
      </c>
      <c r="L595" s="435"/>
      <c r="M595" s="429"/>
      <c r="N595" s="429"/>
      <c r="O595" s="439"/>
    </row>
    <row r="596" spans="1:15" x14ac:dyDescent="0.35">
      <c r="A596" s="31" t="s">
        <v>104</v>
      </c>
      <c r="B596" s="247"/>
      <c r="C596" s="382">
        <v>519194</v>
      </c>
      <c r="D596" s="106" t="s">
        <v>169</v>
      </c>
      <c r="E596" s="37" t="s">
        <v>783</v>
      </c>
      <c r="F596" s="431">
        <f>SUMIF(lastik!C:C,C596,lastik!J:J)</f>
        <v>6</v>
      </c>
      <c r="G596" s="431">
        <f t="shared" si="79"/>
        <v>6</v>
      </c>
      <c r="H596" s="431">
        <v>4</v>
      </c>
      <c r="I596" s="431">
        <v>4</v>
      </c>
      <c r="J596" s="431">
        <f>SUMIF(beklenen!F:F,C596,beklenen!J:J)</f>
        <v>0</v>
      </c>
      <c r="K596" s="431">
        <f>IF((G596+J596)&lt;=H596,H596-(G596+J596),0)-M596</f>
        <v>0</v>
      </c>
      <c r="L596" s="435"/>
      <c r="M596" s="429"/>
      <c r="N596" s="429"/>
      <c r="O596" s="439"/>
    </row>
    <row r="597" spans="1:15" x14ac:dyDescent="0.35">
      <c r="A597" s="337" t="s">
        <v>104</v>
      </c>
      <c r="B597" s="491"/>
      <c r="C597" s="382">
        <v>519794</v>
      </c>
      <c r="D597" s="383" t="s">
        <v>169</v>
      </c>
      <c r="E597" s="339" t="s">
        <v>3717</v>
      </c>
      <c r="F597" s="431">
        <f>SUMIF(lastik!C:C,C597,lastik!J:J)</f>
        <v>4</v>
      </c>
      <c r="G597" s="431">
        <f t="shared" ref="G597" si="80">F597</f>
        <v>4</v>
      </c>
      <c r="H597" s="431">
        <v>4</v>
      </c>
      <c r="I597" s="431">
        <v>4</v>
      </c>
      <c r="J597" s="431">
        <f>SUMIF(beklenen!F:F,C597,beklenen!J:J)</f>
        <v>0</v>
      </c>
      <c r="K597" s="431">
        <f>IF((G597+J597)&lt;=H597,H597-(G597+J597),0)-M597</f>
        <v>0</v>
      </c>
      <c r="L597" s="435"/>
      <c r="M597" s="429"/>
      <c r="N597" s="429"/>
      <c r="O597" s="439"/>
    </row>
    <row r="598" spans="1:15" x14ac:dyDescent="0.35">
      <c r="A598" s="31" t="s">
        <v>104</v>
      </c>
      <c r="B598" s="247" t="s">
        <v>1266</v>
      </c>
      <c r="C598" s="382">
        <v>315629</v>
      </c>
      <c r="D598" s="106" t="s">
        <v>169</v>
      </c>
      <c r="E598" s="37" t="s">
        <v>1921</v>
      </c>
      <c r="F598" s="431">
        <f>SUMIF(lastik!C:C,C598,lastik!J:J)</f>
        <v>0</v>
      </c>
      <c r="G598" s="431">
        <f>F598</f>
        <v>0</v>
      </c>
      <c r="H598" s="431">
        <v>4</v>
      </c>
      <c r="I598" s="431">
        <v>4</v>
      </c>
      <c r="J598" s="431">
        <f>SUMIF(beklenen!F:F,C598,beklenen!J:J)</f>
        <v>0</v>
      </c>
      <c r="K598" s="431">
        <f>IF((G598+J598)&lt;=H598,H598-(G598+J598),0)-M598</f>
        <v>4</v>
      </c>
      <c r="L598" s="435"/>
      <c r="M598" s="429"/>
      <c r="N598" s="429"/>
      <c r="O598" s="439"/>
    </row>
    <row r="599" spans="1:15" x14ac:dyDescent="0.35">
      <c r="A599" s="31" t="s">
        <v>104</v>
      </c>
      <c r="B599" s="247" t="s">
        <v>430</v>
      </c>
      <c r="C599" s="37">
        <v>212993</v>
      </c>
      <c r="D599" s="106" t="s">
        <v>169</v>
      </c>
      <c r="E599" s="48" t="s">
        <v>422</v>
      </c>
      <c r="F599" s="431">
        <f>SUMIF(lastik!C:C,C599,lastik!J:J)</f>
        <v>48</v>
      </c>
      <c r="J599" s="431">
        <f>SUMIF(beklenen!F:F,C599,beklenen!J:J)</f>
        <v>0</v>
      </c>
      <c r="L599" s="435"/>
      <c r="M599" s="429"/>
      <c r="N599" s="429"/>
      <c r="O599" s="429"/>
    </row>
    <row r="600" spans="1:15" x14ac:dyDescent="0.35">
      <c r="A600" s="31" t="s">
        <v>104</v>
      </c>
      <c r="B600" s="247" t="s">
        <v>430</v>
      </c>
      <c r="C600" s="37">
        <v>214993</v>
      </c>
      <c r="D600" s="106" t="s">
        <v>169</v>
      </c>
      <c r="E600" s="37" t="s">
        <v>2414</v>
      </c>
      <c r="F600" s="431">
        <f>SUMIF(lastik!C:C,C600,lastik!J:J)</f>
        <v>20</v>
      </c>
      <c r="G600" s="431">
        <f>F600+F599</f>
        <v>68</v>
      </c>
      <c r="H600" s="431">
        <v>0</v>
      </c>
      <c r="I600" s="431">
        <v>40</v>
      </c>
      <c r="J600" s="431">
        <f>SUMIF(beklenen!F:F,C600,beklenen!J:J)</f>
        <v>0</v>
      </c>
      <c r="K600" s="431">
        <f t="shared" ref="K600:K611" si="81">IF((G600+J600)&lt;=H600,H600-(G600+J600),0)-M600</f>
        <v>0</v>
      </c>
      <c r="L600" s="435"/>
      <c r="M600" s="429"/>
      <c r="N600" s="429"/>
      <c r="O600" s="429"/>
    </row>
    <row r="601" spans="1:15" x14ac:dyDescent="0.35">
      <c r="A601" s="31" t="s">
        <v>104</v>
      </c>
      <c r="B601" s="247" t="s">
        <v>430</v>
      </c>
      <c r="C601" s="37">
        <v>612119</v>
      </c>
      <c r="D601" s="38" t="s">
        <v>169</v>
      </c>
      <c r="E601" s="37" t="s">
        <v>1485</v>
      </c>
      <c r="F601" s="431">
        <f>SUMIF(lastik!C:C,C601,lastik!J:J)</f>
        <v>8</v>
      </c>
      <c r="G601" s="431">
        <f>F601</f>
        <v>8</v>
      </c>
      <c r="H601" s="431">
        <v>0</v>
      </c>
      <c r="I601" s="431">
        <v>8</v>
      </c>
      <c r="J601" s="431">
        <f>SUMIF(beklenen!F:F,C601,beklenen!J:J)</f>
        <v>0</v>
      </c>
      <c r="K601" s="431">
        <f t="shared" si="81"/>
        <v>0</v>
      </c>
      <c r="L601" s="435"/>
      <c r="M601" s="429"/>
      <c r="N601" s="429"/>
      <c r="O601" s="429"/>
    </row>
    <row r="602" spans="1:15" x14ac:dyDescent="0.35">
      <c r="A602" s="31" t="s">
        <v>104</v>
      </c>
      <c r="B602" s="247"/>
      <c r="C602" s="44">
        <v>219416</v>
      </c>
      <c r="D602" s="47" t="s">
        <v>170</v>
      </c>
      <c r="E602" s="245" t="s">
        <v>1356</v>
      </c>
      <c r="F602" s="431">
        <f>SUMIF(lastik!C:C,C602,lastik!J:J)</f>
        <v>8</v>
      </c>
      <c r="G602" s="431">
        <f t="shared" si="79"/>
        <v>8</v>
      </c>
      <c r="H602" s="431">
        <v>8</v>
      </c>
      <c r="I602" s="431">
        <v>16</v>
      </c>
      <c r="J602" s="431">
        <f>SUMIF(beklenen!F:F,C602,beklenen!J:J)</f>
        <v>0</v>
      </c>
      <c r="K602" s="431">
        <f t="shared" si="81"/>
        <v>0</v>
      </c>
      <c r="L602" s="435"/>
      <c r="M602" s="429"/>
      <c r="N602" s="429"/>
      <c r="O602" s="439"/>
    </row>
    <row r="603" spans="1:15" x14ac:dyDescent="0.35">
      <c r="A603" s="31" t="s">
        <v>104</v>
      </c>
      <c r="B603" s="247"/>
      <c r="C603" s="44">
        <v>519279</v>
      </c>
      <c r="D603" s="246" t="s">
        <v>170</v>
      </c>
      <c r="E603" s="245" t="s">
        <v>739</v>
      </c>
      <c r="F603" s="431">
        <f>SUMIF(lastik!C:C,C603,lastik!J:J)</f>
        <v>0</v>
      </c>
      <c r="G603" s="431">
        <f>F603</f>
        <v>0</v>
      </c>
      <c r="H603" s="431">
        <v>0</v>
      </c>
      <c r="I603" s="431">
        <v>0</v>
      </c>
      <c r="J603" s="431">
        <f>SUMIF(beklenen!F:F,C603,beklenen!J:J)</f>
        <v>0</v>
      </c>
      <c r="K603" s="431">
        <f t="shared" si="81"/>
        <v>0</v>
      </c>
      <c r="L603" s="435"/>
      <c r="M603" s="429"/>
      <c r="N603" s="429"/>
      <c r="O603" s="439"/>
    </row>
    <row r="604" spans="1:15" x14ac:dyDescent="0.35">
      <c r="A604" s="337" t="s">
        <v>104</v>
      </c>
      <c r="B604" s="335"/>
      <c r="C604" s="396">
        <v>519773</v>
      </c>
      <c r="D604" s="164" t="s">
        <v>170</v>
      </c>
      <c r="E604" s="341" t="s">
        <v>2367</v>
      </c>
      <c r="F604" s="431">
        <f>SUMIF(lastik!C:C,C604,lastik!J:J)</f>
        <v>0</v>
      </c>
      <c r="G604" s="431">
        <f t="shared" si="79"/>
        <v>0</v>
      </c>
      <c r="H604" s="431">
        <v>4</v>
      </c>
      <c r="I604" s="431">
        <v>8</v>
      </c>
      <c r="J604" s="431">
        <f>SUMIF(beklenen!F:F,C604,beklenen!J:J)</f>
        <v>10</v>
      </c>
      <c r="K604" s="431">
        <f t="shared" si="81"/>
        <v>0</v>
      </c>
      <c r="L604" s="435"/>
      <c r="M604" s="429"/>
      <c r="N604" s="429"/>
      <c r="O604" s="439"/>
    </row>
    <row r="605" spans="1:15" x14ac:dyDescent="0.35">
      <c r="A605" s="337" t="s">
        <v>104</v>
      </c>
      <c r="B605" s="334" t="s">
        <v>1266</v>
      </c>
      <c r="C605" s="396">
        <v>315696</v>
      </c>
      <c r="D605" s="164" t="s">
        <v>170</v>
      </c>
      <c r="E605" s="341" t="s">
        <v>2368</v>
      </c>
      <c r="F605" s="431">
        <f>SUMIF(lastik!C:C,C605,lastik!J:J)</f>
        <v>4</v>
      </c>
      <c r="G605" s="431">
        <f>F605</f>
        <v>4</v>
      </c>
      <c r="H605" s="431">
        <v>4</v>
      </c>
      <c r="I605" s="431">
        <v>8</v>
      </c>
      <c r="J605" s="431">
        <f>SUMIF(beklenen!F:F,C605,beklenen!J:J)</f>
        <v>0</v>
      </c>
      <c r="K605" s="431">
        <f t="shared" si="81"/>
        <v>0</v>
      </c>
      <c r="L605" s="435"/>
      <c r="M605" s="429"/>
      <c r="N605" s="429"/>
      <c r="O605" s="439"/>
    </row>
    <row r="606" spans="1:15" x14ac:dyDescent="0.35">
      <c r="A606" s="31" t="s">
        <v>104</v>
      </c>
      <c r="B606" s="247" t="s">
        <v>430</v>
      </c>
      <c r="C606" s="39">
        <v>212906</v>
      </c>
      <c r="D606" s="43" t="s">
        <v>170</v>
      </c>
      <c r="E606" s="245" t="s">
        <v>535</v>
      </c>
      <c r="F606" s="431">
        <f>SUMIF(lastik!C:C,C606,lastik!J:J)</f>
        <v>0</v>
      </c>
      <c r="G606" s="431">
        <f t="shared" si="79"/>
        <v>0</v>
      </c>
      <c r="H606" s="431">
        <v>0</v>
      </c>
      <c r="I606" s="431">
        <v>24</v>
      </c>
      <c r="J606" s="431">
        <f>SUMIF(beklenen!F:F,C606,beklenen!J:J)</f>
        <v>0</v>
      </c>
      <c r="K606" s="431">
        <f t="shared" si="81"/>
        <v>0</v>
      </c>
      <c r="L606" s="435"/>
      <c r="M606" s="429"/>
      <c r="N606" s="429"/>
      <c r="O606" s="429"/>
    </row>
    <row r="607" spans="1:15" x14ac:dyDescent="0.35">
      <c r="A607" s="31" t="s">
        <v>104</v>
      </c>
      <c r="B607" s="247" t="s">
        <v>430</v>
      </c>
      <c r="C607" s="39">
        <v>511152</v>
      </c>
      <c r="D607" s="246" t="s">
        <v>170</v>
      </c>
      <c r="E607" s="245" t="s">
        <v>1091</v>
      </c>
      <c r="F607" s="431">
        <f>SUMIF(lastik!C:C,C607,lastik!J:J)</f>
        <v>7</v>
      </c>
      <c r="G607" s="431">
        <f t="shared" si="79"/>
        <v>7</v>
      </c>
      <c r="H607" s="431">
        <v>0</v>
      </c>
      <c r="I607" s="431">
        <v>12</v>
      </c>
      <c r="J607" s="431">
        <f>SUMIF(beklenen!F:F,C607,beklenen!J:J)</f>
        <v>0</v>
      </c>
      <c r="K607" s="431">
        <f t="shared" si="81"/>
        <v>0</v>
      </c>
      <c r="L607" s="435"/>
      <c r="M607" s="429"/>
      <c r="N607" s="429"/>
      <c r="O607" s="429"/>
    </row>
    <row r="608" spans="1:15" x14ac:dyDescent="0.35">
      <c r="A608" s="31" t="s">
        <v>104</v>
      </c>
      <c r="B608" s="247" t="s">
        <v>430</v>
      </c>
      <c r="C608" s="245">
        <v>612122</v>
      </c>
      <c r="D608" s="59" t="s">
        <v>170</v>
      </c>
      <c r="E608" s="245" t="s">
        <v>1487</v>
      </c>
      <c r="F608" s="431">
        <f>SUMIF(lastik!C:C,C608,lastik!J:J)</f>
        <v>45</v>
      </c>
      <c r="G608" s="431">
        <f t="shared" si="79"/>
        <v>45</v>
      </c>
      <c r="H608" s="431">
        <v>0</v>
      </c>
      <c r="I608" s="431">
        <v>12</v>
      </c>
      <c r="J608" s="431">
        <f>SUMIF(beklenen!F:F,C608,beklenen!J:J)</f>
        <v>0</v>
      </c>
      <c r="K608" s="431">
        <f t="shared" si="81"/>
        <v>0</v>
      </c>
      <c r="L608" s="435"/>
      <c r="M608" s="429"/>
      <c r="N608" s="429"/>
      <c r="O608" s="429"/>
    </row>
    <row r="609" spans="1:17" x14ac:dyDescent="0.35">
      <c r="A609" s="31" t="s">
        <v>104</v>
      </c>
      <c r="B609" s="247" t="s">
        <v>430</v>
      </c>
      <c r="C609" s="37">
        <v>511104</v>
      </c>
      <c r="D609" s="257" t="s">
        <v>1159</v>
      </c>
      <c r="E609" s="37" t="s">
        <v>1658</v>
      </c>
      <c r="F609" s="431">
        <f>SUMIF(lastik!C:C,C609,lastik!J:J)</f>
        <v>0</v>
      </c>
      <c r="G609" s="431">
        <f>F609</f>
        <v>0</v>
      </c>
      <c r="H609" s="431">
        <v>0</v>
      </c>
      <c r="I609" s="431">
        <v>8</v>
      </c>
      <c r="J609" s="431">
        <f>SUMIF(beklenen!F:F,C609,beklenen!J:J)</f>
        <v>0</v>
      </c>
      <c r="K609" s="431">
        <f t="shared" si="81"/>
        <v>0</v>
      </c>
      <c r="L609" s="435"/>
      <c r="M609" s="429"/>
      <c r="N609" s="429"/>
      <c r="O609" s="429"/>
    </row>
    <row r="610" spans="1:17" x14ac:dyDescent="0.35">
      <c r="A610" s="31" t="s">
        <v>104</v>
      </c>
      <c r="B610" s="247"/>
      <c r="C610" s="245">
        <v>219417</v>
      </c>
      <c r="D610" s="246" t="s">
        <v>171</v>
      </c>
      <c r="E610" s="245" t="s">
        <v>1291</v>
      </c>
      <c r="F610" s="431">
        <f>SUMIF(lastik!C:C,C610,lastik!J:J)</f>
        <v>19</v>
      </c>
      <c r="G610" s="431">
        <f t="shared" si="79"/>
        <v>19</v>
      </c>
      <c r="H610" s="431">
        <v>8</v>
      </c>
      <c r="I610" s="431">
        <v>12</v>
      </c>
      <c r="J610" s="431">
        <f>SUMIF(beklenen!F:F,C610,beklenen!J:J)</f>
        <v>0</v>
      </c>
      <c r="K610" s="431">
        <f t="shared" si="81"/>
        <v>0</v>
      </c>
      <c r="L610" s="435"/>
      <c r="M610" s="429"/>
      <c r="N610" s="429"/>
      <c r="O610" s="439"/>
      <c r="Q610" s="429" t="s">
        <v>366</v>
      </c>
    </row>
    <row r="611" spans="1:17" x14ac:dyDescent="0.35">
      <c r="A611" s="31" t="s">
        <v>104</v>
      </c>
      <c r="B611" s="247"/>
      <c r="C611" s="39">
        <v>519257</v>
      </c>
      <c r="D611" s="246" t="s">
        <v>171</v>
      </c>
      <c r="E611" s="245" t="s">
        <v>1244</v>
      </c>
      <c r="F611" s="431">
        <f>SUMIF(lastik!C:C,C611,lastik!J:J)</f>
        <v>0</v>
      </c>
      <c r="G611" s="431">
        <f t="shared" si="79"/>
        <v>0</v>
      </c>
      <c r="H611" s="431">
        <v>4</v>
      </c>
      <c r="I611" s="431">
        <v>12</v>
      </c>
      <c r="J611" s="431">
        <f>SUMIF(beklenen!F:F,C611,beklenen!J:J)</f>
        <v>0</v>
      </c>
      <c r="K611" s="431">
        <f t="shared" si="81"/>
        <v>4</v>
      </c>
      <c r="L611" s="435"/>
      <c r="M611" s="429"/>
      <c r="N611" s="429"/>
      <c r="O611" s="439"/>
    </row>
    <row r="612" spans="1:17" x14ac:dyDescent="0.35">
      <c r="A612" s="31" t="s">
        <v>104</v>
      </c>
      <c r="B612" s="247"/>
      <c r="C612" s="39">
        <v>519206</v>
      </c>
      <c r="D612" s="246" t="s">
        <v>171</v>
      </c>
      <c r="E612" s="245" t="s">
        <v>1882</v>
      </c>
      <c r="F612" s="431">
        <f>SUMIF(lastik!C:C,C612,lastik!J:J)</f>
        <v>8</v>
      </c>
      <c r="G612" s="431">
        <f>F612</f>
        <v>8</v>
      </c>
      <c r="J612" s="431">
        <f>SUMIF(beklenen!F:F,C612,beklenen!J:J)</f>
        <v>0</v>
      </c>
      <c r="L612" s="435"/>
      <c r="M612" s="429"/>
      <c r="N612" s="429"/>
      <c r="O612" s="439"/>
    </row>
    <row r="613" spans="1:17" x14ac:dyDescent="0.35">
      <c r="A613" s="31" t="s">
        <v>104</v>
      </c>
      <c r="B613" s="247"/>
      <c r="C613" s="245">
        <v>519013</v>
      </c>
      <c r="D613" s="246" t="s">
        <v>171</v>
      </c>
      <c r="E613" s="245" t="s">
        <v>1364</v>
      </c>
      <c r="F613" s="431">
        <f>SUMIF(lastik!C:C,C613,lastik!J:J)</f>
        <v>5</v>
      </c>
      <c r="J613" s="431">
        <f>SUMIF(beklenen!F:F,C613,beklenen!J:J)</f>
        <v>0</v>
      </c>
      <c r="K613" s="431">
        <f t="shared" ref="K613:K647" si="82">IF((G613+J613)&lt;=H613,H613-(G613+J613),0)-M613</f>
        <v>0</v>
      </c>
      <c r="L613" s="435"/>
      <c r="M613" s="429"/>
      <c r="N613" s="429"/>
      <c r="O613" s="439"/>
    </row>
    <row r="614" spans="1:17" x14ac:dyDescent="0.35">
      <c r="A614" s="337" t="s">
        <v>104</v>
      </c>
      <c r="B614" s="334"/>
      <c r="C614" s="280">
        <v>619347</v>
      </c>
      <c r="D614" s="83" t="s">
        <v>171</v>
      </c>
      <c r="E614" s="280" t="s">
        <v>1364</v>
      </c>
      <c r="F614" s="431">
        <f>SUMIF(lastik!C:C,C614,lastik!J:J)</f>
        <v>2</v>
      </c>
      <c r="G614" s="431">
        <f>F614+F613</f>
        <v>7</v>
      </c>
      <c r="H614" s="431">
        <v>4</v>
      </c>
      <c r="I614" s="431">
        <v>4</v>
      </c>
      <c r="J614" s="431">
        <f>SUMIF(beklenen!F:F,C614,beklenen!J:J)</f>
        <v>0</v>
      </c>
      <c r="K614" s="431">
        <f>IF((G614+J614)&lt;=H614,H614-(G614+J614),0)-M614</f>
        <v>0</v>
      </c>
      <c r="L614" s="435"/>
      <c r="M614" s="429"/>
      <c r="N614" s="429"/>
      <c r="O614" s="439"/>
    </row>
    <row r="615" spans="1:17" x14ac:dyDescent="0.35">
      <c r="A615" s="31" t="s">
        <v>104</v>
      </c>
      <c r="B615" s="247"/>
      <c r="C615" s="245">
        <v>618116</v>
      </c>
      <c r="D615" s="43" t="s">
        <v>171</v>
      </c>
      <c r="E615" s="245" t="s">
        <v>792</v>
      </c>
      <c r="F615" s="431">
        <f>SUMIF(lastik!C:C,C615,lastik!J:J)</f>
        <v>0</v>
      </c>
      <c r="G615" s="431">
        <f t="shared" si="79"/>
        <v>0</v>
      </c>
      <c r="H615" s="431">
        <v>4</v>
      </c>
      <c r="I615" s="431">
        <v>4</v>
      </c>
      <c r="J615" s="431">
        <f>SUMIF(beklenen!F:F,C615,beklenen!J:J)</f>
        <v>0</v>
      </c>
      <c r="K615" s="431">
        <f t="shared" si="82"/>
        <v>4</v>
      </c>
      <c r="L615" s="435"/>
      <c r="M615" s="429"/>
      <c r="N615" s="429"/>
      <c r="O615" s="439"/>
    </row>
    <row r="616" spans="1:17" x14ac:dyDescent="0.35">
      <c r="A616" s="31" t="s">
        <v>104</v>
      </c>
      <c r="B616" s="247" t="s">
        <v>1266</v>
      </c>
      <c r="C616" s="245">
        <v>314321</v>
      </c>
      <c r="D616" s="246" t="s">
        <v>171</v>
      </c>
      <c r="E616" s="245" t="s">
        <v>2260</v>
      </c>
      <c r="F616" s="431">
        <f>SUMIF(lastik!C:C,C616,lastik!J:J)</f>
        <v>4</v>
      </c>
      <c r="G616" s="431">
        <f>F616</f>
        <v>4</v>
      </c>
      <c r="H616" s="431">
        <v>4</v>
      </c>
      <c r="I616" s="431">
        <v>12</v>
      </c>
      <c r="J616" s="431">
        <f>SUMIF(beklenen!F:F,C616,beklenen!J:J)</f>
        <v>0</v>
      </c>
      <c r="K616" s="431">
        <f t="shared" si="82"/>
        <v>0</v>
      </c>
      <c r="L616" s="435"/>
      <c r="M616" s="429"/>
      <c r="N616" s="429"/>
      <c r="O616" s="439"/>
    </row>
    <row r="617" spans="1:17" x14ac:dyDescent="0.35">
      <c r="A617" s="31" t="s">
        <v>104</v>
      </c>
      <c r="B617" s="247" t="s">
        <v>430</v>
      </c>
      <c r="C617" s="245">
        <v>212996</v>
      </c>
      <c r="D617" s="246" t="s">
        <v>171</v>
      </c>
      <c r="E617" s="245" t="s">
        <v>411</v>
      </c>
      <c r="F617" s="431">
        <f>SUMIF(lastik!C:C,C617,lastik!J:J)</f>
        <v>23</v>
      </c>
      <c r="G617" s="431">
        <f t="shared" si="79"/>
        <v>23</v>
      </c>
      <c r="H617" s="431">
        <v>0</v>
      </c>
      <c r="I617" s="431">
        <v>40</v>
      </c>
      <c r="J617" s="431">
        <f>SUMIF(beklenen!F:F,C617,beklenen!J:J)</f>
        <v>0</v>
      </c>
      <c r="K617" s="431">
        <f t="shared" si="82"/>
        <v>0</v>
      </c>
      <c r="L617" s="435"/>
      <c r="M617" s="429"/>
      <c r="N617" s="429"/>
      <c r="O617" s="429"/>
    </row>
    <row r="618" spans="1:17" x14ac:dyDescent="0.35">
      <c r="A618" s="31" t="s">
        <v>104</v>
      </c>
      <c r="B618" s="247" t="s">
        <v>430</v>
      </c>
      <c r="C618" s="245">
        <v>212997</v>
      </c>
      <c r="D618" s="62" t="s">
        <v>171</v>
      </c>
      <c r="E618" s="48" t="s">
        <v>426</v>
      </c>
      <c r="F618" s="431">
        <f>SUMIF(lastik!C:C,C618,lastik!J:J)</f>
        <v>3</v>
      </c>
      <c r="J618" s="431">
        <f>SUMIF(beklenen!F:F,C618,beklenen!J:J)</f>
        <v>0</v>
      </c>
      <c r="K618" s="431">
        <f t="shared" si="82"/>
        <v>0</v>
      </c>
      <c r="L618" s="435"/>
      <c r="M618" s="429"/>
      <c r="N618" s="429"/>
      <c r="O618" s="429"/>
    </row>
    <row r="619" spans="1:17" x14ac:dyDescent="0.35">
      <c r="A619" s="31" t="s">
        <v>104</v>
      </c>
      <c r="B619" s="247" t="s">
        <v>430</v>
      </c>
      <c r="C619" s="245">
        <v>214996</v>
      </c>
      <c r="D619" s="62" t="s">
        <v>171</v>
      </c>
      <c r="E619" s="245" t="s">
        <v>2424</v>
      </c>
      <c r="F619" s="431">
        <f>SUMIF(lastik!C:C,C619,lastik!J:J)</f>
        <v>42</v>
      </c>
      <c r="G619" s="431">
        <f>F619+F618</f>
        <v>45</v>
      </c>
      <c r="H619" s="431">
        <v>0</v>
      </c>
      <c r="I619" s="431">
        <v>4</v>
      </c>
      <c r="J619" s="431">
        <f>SUMIF(beklenen!F:F,C619,beklenen!J:J)</f>
        <v>0</v>
      </c>
      <c r="K619" s="431">
        <f t="shared" si="82"/>
        <v>0</v>
      </c>
      <c r="L619" s="435"/>
      <c r="M619" s="429"/>
      <c r="N619" s="429"/>
      <c r="O619" s="429"/>
    </row>
    <row r="620" spans="1:17" x14ac:dyDescent="0.35">
      <c r="A620" s="31" t="s">
        <v>104</v>
      </c>
      <c r="B620" s="247" t="s">
        <v>430</v>
      </c>
      <c r="C620" s="245">
        <v>512960</v>
      </c>
      <c r="D620" s="246" t="s">
        <v>171</v>
      </c>
      <c r="E620" s="245" t="s">
        <v>828</v>
      </c>
      <c r="F620" s="431">
        <f>SUMIF(lastik!C:C,C620,lastik!J:J)</f>
        <v>2</v>
      </c>
      <c r="G620" s="431">
        <f t="shared" ref="G620:G653" si="83">F620</f>
        <v>2</v>
      </c>
      <c r="H620" s="431">
        <v>0</v>
      </c>
      <c r="I620" s="431">
        <v>12</v>
      </c>
      <c r="J620" s="431">
        <f>SUMIF(beklenen!F:F,C620,beklenen!J:J)</f>
        <v>0</v>
      </c>
      <c r="K620" s="431">
        <f t="shared" si="82"/>
        <v>0</v>
      </c>
      <c r="L620" s="435"/>
      <c r="M620" s="429"/>
      <c r="N620" s="429"/>
      <c r="O620" s="429"/>
    </row>
    <row r="621" spans="1:17" x14ac:dyDescent="0.35">
      <c r="A621" s="31" t="s">
        <v>104</v>
      </c>
      <c r="B621" s="247" t="s">
        <v>430</v>
      </c>
      <c r="C621" s="245">
        <v>612116</v>
      </c>
      <c r="D621" s="62" t="s">
        <v>171</v>
      </c>
      <c r="E621" s="245" t="s">
        <v>1306</v>
      </c>
      <c r="F621" s="431">
        <f>SUMIF(lastik!C:C,C621,lastik!J:J)</f>
        <v>16</v>
      </c>
      <c r="G621" s="431">
        <f t="shared" si="83"/>
        <v>16</v>
      </c>
      <c r="H621" s="431">
        <v>0</v>
      </c>
      <c r="I621" s="431">
        <v>12</v>
      </c>
      <c r="J621" s="431">
        <f>SUMIF(beklenen!F:F,C621,beklenen!J:J)</f>
        <v>0</v>
      </c>
      <c r="K621" s="431">
        <f t="shared" si="82"/>
        <v>0</v>
      </c>
      <c r="L621" s="435"/>
      <c r="M621" s="429"/>
      <c r="N621" s="429"/>
      <c r="O621" s="429"/>
    </row>
    <row r="622" spans="1:17" x14ac:dyDescent="0.35">
      <c r="A622" s="337" t="s">
        <v>104</v>
      </c>
      <c r="B622" s="334" t="s">
        <v>1502</v>
      </c>
      <c r="C622" s="280">
        <v>311687</v>
      </c>
      <c r="D622" s="355" t="s">
        <v>171</v>
      </c>
      <c r="E622" s="280" t="s">
        <v>1512</v>
      </c>
      <c r="F622" s="431">
        <f>SUMIF(lastik!C:C,C622,lastik!J:J)</f>
        <v>21</v>
      </c>
      <c r="J622" s="431">
        <f>SUMIF(beklenen!F:F,C622,beklenen!J:J)</f>
        <v>0</v>
      </c>
      <c r="K622" s="431">
        <f t="shared" si="82"/>
        <v>0</v>
      </c>
      <c r="L622" s="435"/>
      <c r="M622" s="429"/>
      <c r="N622" s="429"/>
      <c r="O622" s="429"/>
    </row>
    <row r="623" spans="1:17" x14ac:dyDescent="0.35">
      <c r="A623" s="337" t="s">
        <v>104</v>
      </c>
      <c r="B623" s="334" t="s">
        <v>1502</v>
      </c>
      <c r="C623" s="280" t="s">
        <v>2621</v>
      </c>
      <c r="D623" s="346" t="s">
        <v>171</v>
      </c>
      <c r="E623" s="280" t="s">
        <v>2624</v>
      </c>
      <c r="F623" s="431">
        <f>SUMIF(lastik!C:C,C623,lastik!J:J)</f>
        <v>24</v>
      </c>
      <c r="G623" s="431">
        <f>F623+F622</f>
        <v>45</v>
      </c>
      <c r="H623" s="431">
        <v>0</v>
      </c>
      <c r="I623" s="431">
        <v>12</v>
      </c>
      <c r="J623" s="431">
        <f>SUMIF(beklenen!F:F,C623,beklenen!J:J)</f>
        <v>0</v>
      </c>
      <c r="K623" s="431">
        <f t="shared" si="82"/>
        <v>0</v>
      </c>
      <c r="L623" s="435"/>
      <c r="M623" s="429"/>
      <c r="N623" s="429"/>
      <c r="O623" s="429"/>
    </row>
    <row r="624" spans="1:17" x14ac:dyDescent="0.35">
      <c r="A624" s="31" t="s">
        <v>104</v>
      </c>
      <c r="B624" s="247"/>
      <c r="C624" s="66">
        <v>219414</v>
      </c>
      <c r="D624" s="100" t="s">
        <v>174</v>
      </c>
      <c r="E624" s="37" t="s">
        <v>1292</v>
      </c>
      <c r="F624" s="431">
        <f>SUMIF(lastik!C:C,C624,lastik!J:J)</f>
        <v>0</v>
      </c>
      <c r="G624" s="431">
        <f t="shared" si="83"/>
        <v>0</v>
      </c>
      <c r="H624" s="431">
        <v>4</v>
      </c>
      <c r="I624" s="431">
        <v>8</v>
      </c>
      <c r="J624" s="431">
        <f>SUMIF(beklenen!F:F,C624,beklenen!J:J)</f>
        <v>4</v>
      </c>
      <c r="K624" s="431">
        <f t="shared" si="82"/>
        <v>0</v>
      </c>
      <c r="L624" s="435"/>
      <c r="M624" s="429"/>
      <c r="N624" s="429"/>
      <c r="O624" s="439"/>
    </row>
    <row r="625" spans="1:15" x14ac:dyDescent="0.35">
      <c r="A625" s="31" t="s">
        <v>104</v>
      </c>
      <c r="B625" s="247"/>
      <c r="C625" s="66">
        <v>619330</v>
      </c>
      <c r="D625" s="100" t="s">
        <v>174</v>
      </c>
      <c r="E625" s="37" t="s">
        <v>759</v>
      </c>
      <c r="F625" s="431">
        <f>SUMIF(lastik!C:C,C625,lastik!J:J)</f>
        <v>0</v>
      </c>
      <c r="G625" s="431">
        <f t="shared" si="83"/>
        <v>0</v>
      </c>
      <c r="H625" s="431">
        <v>4</v>
      </c>
      <c r="I625" s="431">
        <v>4</v>
      </c>
      <c r="J625" s="431">
        <f>SUMIF(beklenen!F:F,C625,beklenen!J:J)</f>
        <v>0</v>
      </c>
      <c r="K625" s="431">
        <f t="shared" si="82"/>
        <v>4</v>
      </c>
      <c r="L625" s="435"/>
      <c r="M625" s="429"/>
      <c r="N625" s="429"/>
      <c r="O625" s="439"/>
    </row>
    <row r="626" spans="1:15" x14ac:dyDescent="0.35">
      <c r="A626" s="31" t="s">
        <v>82</v>
      </c>
      <c r="B626" s="247"/>
      <c r="C626" s="37">
        <v>519014</v>
      </c>
      <c r="D626" s="100" t="s">
        <v>174</v>
      </c>
      <c r="E626" s="37" t="s">
        <v>1927</v>
      </c>
      <c r="F626" s="431">
        <f>SUMIF(lastik!C:C,C626,lastik!J:J)</f>
        <v>0</v>
      </c>
      <c r="J626" s="431">
        <f>SUMIF(beklenen!F:F,C626,beklenen!J:J)</f>
        <v>0</v>
      </c>
      <c r="K626" s="431">
        <f t="shared" si="82"/>
        <v>0</v>
      </c>
      <c r="L626" s="435"/>
      <c r="M626" s="429"/>
      <c r="N626" s="429"/>
      <c r="O626" s="439"/>
    </row>
    <row r="627" spans="1:15" x14ac:dyDescent="0.35">
      <c r="A627" s="31" t="s">
        <v>104</v>
      </c>
      <c r="B627" s="247"/>
      <c r="C627" s="37">
        <v>619349</v>
      </c>
      <c r="D627" s="100" t="s">
        <v>174</v>
      </c>
      <c r="E627" s="37" t="s">
        <v>1927</v>
      </c>
      <c r="F627" s="431">
        <f>SUMIF(lastik!C:C,C627,lastik!J:J)</f>
        <v>12</v>
      </c>
      <c r="G627" s="431">
        <f>F627+F626</f>
        <v>12</v>
      </c>
      <c r="H627" s="431">
        <v>4</v>
      </c>
      <c r="I627" s="431">
        <v>4</v>
      </c>
      <c r="J627" s="431">
        <f>SUMIF(beklenen!F:F,C627,beklenen!J:J)</f>
        <v>0</v>
      </c>
      <c r="K627" s="431">
        <f t="shared" ref="K627" si="84">IF((G627+J627)&lt;=H627,H627-(G627+J627),0)-M627</f>
        <v>0</v>
      </c>
      <c r="L627" s="435"/>
      <c r="M627" s="429"/>
      <c r="N627" s="429"/>
      <c r="O627" s="439"/>
    </row>
    <row r="628" spans="1:15" x14ac:dyDescent="0.35">
      <c r="A628" s="31" t="s">
        <v>104</v>
      </c>
      <c r="B628" s="247"/>
      <c r="C628" s="66">
        <v>519094</v>
      </c>
      <c r="D628" s="110" t="s">
        <v>174</v>
      </c>
      <c r="E628" s="37" t="s">
        <v>402</v>
      </c>
      <c r="F628" s="431">
        <f>SUMIF(lastik!C:C,C628,lastik!J:J)</f>
        <v>0</v>
      </c>
      <c r="G628" s="431">
        <f t="shared" si="83"/>
        <v>0</v>
      </c>
      <c r="H628" s="431">
        <v>4</v>
      </c>
      <c r="I628" s="431">
        <v>4</v>
      </c>
      <c r="J628" s="431">
        <f>SUMIF(beklenen!F:F,C628,beklenen!J:J)</f>
        <v>0</v>
      </c>
      <c r="K628" s="431">
        <f t="shared" si="82"/>
        <v>4</v>
      </c>
      <c r="L628" s="435"/>
      <c r="M628" s="429"/>
      <c r="N628" s="429"/>
      <c r="O628" s="439"/>
    </row>
    <row r="629" spans="1:15" x14ac:dyDescent="0.35">
      <c r="A629" s="31" t="s">
        <v>104</v>
      </c>
      <c r="B629" s="247"/>
      <c r="C629" s="66">
        <v>618138</v>
      </c>
      <c r="D629" s="100" t="s">
        <v>174</v>
      </c>
      <c r="E629" s="37" t="s">
        <v>390</v>
      </c>
      <c r="F629" s="431">
        <f>SUMIF(lastik!C:C,C629,lastik!J:J)</f>
        <v>6</v>
      </c>
      <c r="G629" s="431">
        <f t="shared" si="83"/>
        <v>6</v>
      </c>
      <c r="H629" s="431">
        <v>4</v>
      </c>
      <c r="I629" s="431">
        <v>4</v>
      </c>
      <c r="J629" s="431">
        <f>SUMIF(beklenen!F:F,C629,beklenen!J:J)</f>
        <v>0</v>
      </c>
      <c r="K629" s="431">
        <f t="shared" si="82"/>
        <v>0</v>
      </c>
      <c r="L629" s="435"/>
      <c r="M629" s="429"/>
      <c r="N629" s="429"/>
      <c r="O629" s="439"/>
    </row>
    <row r="630" spans="1:15" x14ac:dyDescent="0.35">
      <c r="A630" s="31" t="s">
        <v>104</v>
      </c>
      <c r="B630" s="247"/>
      <c r="C630" s="66">
        <v>517001</v>
      </c>
      <c r="D630" s="100" t="s">
        <v>174</v>
      </c>
      <c r="E630" s="37" t="s">
        <v>3711</v>
      </c>
      <c r="F630" s="431">
        <f>SUMIF(lastik!C:C,C630,lastik!J:J)</f>
        <v>4</v>
      </c>
      <c r="G630" s="431">
        <f t="shared" ref="G630" si="85">F630</f>
        <v>4</v>
      </c>
      <c r="H630" s="431">
        <v>4</v>
      </c>
      <c r="I630" s="431">
        <v>4</v>
      </c>
      <c r="J630" s="431">
        <f>SUMIF(beklenen!F:F,C630,beklenen!J:J)</f>
        <v>0</v>
      </c>
      <c r="K630" s="431">
        <f t="shared" ref="K630" si="86">IF((G630+J630)&lt;=H630,H630-(G630+J630),0)-M630</f>
        <v>0</v>
      </c>
      <c r="L630" s="435"/>
      <c r="M630" s="429"/>
      <c r="N630" s="429"/>
      <c r="O630" s="439"/>
    </row>
    <row r="631" spans="1:15" x14ac:dyDescent="0.35">
      <c r="A631" s="337" t="s">
        <v>104</v>
      </c>
      <c r="B631" s="334" t="s">
        <v>1266</v>
      </c>
      <c r="C631" s="350">
        <v>315631</v>
      </c>
      <c r="D631" s="371" t="s">
        <v>174</v>
      </c>
      <c r="E631" s="339" t="s">
        <v>2366</v>
      </c>
      <c r="F631" s="431">
        <f>SUMIF(lastik!C:C,C631,lastik!J:J)</f>
        <v>4</v>
      </c>
      <c r="G631" s="431">
        <f>F631</f>
        <v>4</v>
      </c>
      <c r="H631" s="431">
        <v>4</v>
      </c>
      <c r="I631" s="431">
        <v>4</v>
      </c>
      <c r="J631" s="431">
        <f>SUMIF(beklenen!F:F,C631,beklenen!J:J)</f>
        <v>0</v>
      </c>
      <c r="K631" s="431">
        <f t="shared" si="82"/>
        <v>0</v>
      </c>
      <c r="L631" s="435"/>
      <c r="M631" s="429"/>
      <c r="N631" s="429"/>
      <c r="O631" s="439"/>
    </row>
    <row r="632" spans="1:15" x14ac:dyDescent="0.35">
      <c r="A632" s="337" t="s">
        <v>104</v>
      </c>
      <c r="B632" s="334" t="s">
        <v>430</v>
      </c>
      <c r="C632" s="350">
        <v>214923</v>
      </c>
      <c r="D632" s="371" t="s">
        <v>174</v>
      </c>
      <c r="E632" s="339" t="s">
        <v>2450</v>
      </c>
      <c r="F632" s="431">
        <f>SUMIF(lastik!C:C,C632,lastik!J:J)</f>
        <v>4</v>
      </c>
      <c r="G632" s="431">
        <f>F632</f>
        <v>4</v>
      </c>
      <c r="H632" s="431">
        <v>0</v>
      </c>
      <c r="I632" s="431">
        <v>12</v>
      </c>
      <c r="J632" s="431">
        <f>SUMIF(beklenen!F:F,C632,beklenen!J:J)</f>
        <v>16</v>
      </c>
      <c r="K632" s="431">
        <f t="shared" si="82"/>
        <v>0</v>
      </c>
      <c r="L632" s="435"/>
      <c r="M632" s="429"/>
      <c r="N632" s="429"/>
      <c r="O632" s="429"/>
    </row>
    <row r="633" spans="1:15" x14ac:dyDescent="0.35">
      <c r="A633" s="31" t="s">
        <v>104</v>
      </c>
      <c r="B633" s="247" t="s">
        <v>430</v>
      </c>
      <c r="C633" s="37">
        <v>612120</v>
      </c>
      <c r="D633" s="133" t="s">
        <v>174</v>
      </c>
      <c r="E633" s="37" t="s">
        <v>1487</v>
      </c>
      <c r="F633" s="431">
        <f>SUMIF(lastik!C:C,C633,lastik!J:J)</f>
        <v>8</v>
      </c>
      <c r="G633" s="431">
        <f t="shared" si="83"/>
        <v>8</v>
      </c>
      <c r="H633" s="431">
        <v>0</v>
      </c>
      <c r="I633" s="431">
        <v>4</v>
      </c>
      <c r="J633" s="431">
        <f>SUMIF(beklenen!F:F,C633,beklenen!J:J)</f>
        <v>0</v>
      </c>
      <c r="K633" s="431">
        <f t="shared" si="82"/>
        <v>0</v>
      </c>
      <c r="L633" s="435"/>
      <c r="M633" s="429"/>
      <c r="N633" s="429"/>
      <c r="O633" s="429"/>
    </row>
    <row r="634" spans="1:15" x14ac:dyDescent="0.35">
      <c r="A634" s="31" t="s">
        <v>104</v>
      </c>
      <c r="B634" s="247"/>
      <c r="C634" s="245">
        <v>219418</v>
      </c>
      <c r="D634" s="73" t="s">
        <v>92</v>
      </c>
      <c r="E634" s="245" t="s">
        <v>1312</v>
      </c>
      <c r="F634" s="431">
        <f>SUMIF(lastik!C:C,C634,lastik!J:J)</f>
        <v>6</v>
      </c>
      <c r="G634" s="431">
        <f t="shared" si="83"/>
        <v>6</v>
      </c>
      <c r="H634" s="431">
        <v>4</v>
      </c>
      <c r="I634" s="431">
        <v>8</v>
      </c>
      <c r="J634" s="431">
        <f>SUMIF(beklenen!F:F,C634,beklenen!J:J)</f>
        <v>2</v>
      </c>
      <c r="K634" s="431">
        <f t="shared" si="82"/>
        <v>0</v>
      </c>
      <c r="L634" s="435"/>
      <c r="M634" s="429"/>
      <c r="N634" s="429"/>
      <c r="O634" s="439"/>
    </row>
    <row r="635" spans="1:15" x14ac:dyDescent="0.35">
      <c r="A635" s="31" t="s">
        <v>104</v>
      </c>
      <c r="B635" s="247"/>
      <c r="C635" s="39">
        <v>519244</v>
      </c>
      <c r="D635" s="62" t="s">
        <v>92</v>
      </c>
      <c r="E635" s="245" t="s">
        <v>735</v>
      </c>
      <c r="F635" s="431">
        <f>SUMIF(lastik!C:C,C635,lastik!J:J)</f>
        <v>0</v>
      </c>
      <c r="G635" s="431">
        <f t="shared" si="83"/>
        <v>0</v>
      </c>
      <c r="H635" s="431">
        <v>4</v>
      </c>
      <c r="I635" s="431">
        <v>8</v>
      </c>
      <c r="J635" s="431">
        <f>SUMIF(beklenen!F:F,C635,beklenen!J:J)</f>
        <v>0</v>
      </c>
      <c r="K635" s="431">
        <f t="shared" si="82"/>
        <v>4</v>
      </c>
      <c r="L635" s="435"/>
      <c r="M635" s="429"/>
      <c r="N635" s="429"/>
      <c r="O635" s="439"/>
    </row>
    <row r="636" spans="1:15" x14ac:dyDescent="0.35">
      <c r="A636" s="337" t="s">
        <v>104</v>
      </c>
      <c r="B636" s="494"/>
      <c r="C636" s="155">
        <v>519154</v>
      </c>
      <c r="D636" s="355" t="s">
        <v>92</v>
      </c>
      <c r="E636" s="500" t="s">
        <v>1301</v>
      </c>
      <c r="F636" s="431">
        <f>SUMIF(lastik!C:C,C636,lastik!J:J)</f>
        <v>1</v>
      </c>
      <c r="J636" s="431">
        <f>SUMIF(beklenen!F:F,C636,beklenen!J:J)</f>
        <v>0</v>
      </c>
      <c r="K636" s="431">
        <f t="shared" si="82"/>
        <v>0</v>
      </c>
      <c r="L636" s="435"/>
      <c r="M636" s="429"/>
      <c r="N636" s="429"/>
      <c r="O636" s="439"/>
    </row>
    <row r="637" spans="1:15" x14ac:dyDescent="0.35">
      <c r="A637" s="337" t="s">
        <v>104</v>
      </c>
      <c r="B637" s="491"/>
      <c r="C637" s="215">
        <v>618162</v>
      </c>
      <c r="D637" s="355" t="s">
        <v>92</v>
      </c>
      <c r="E637" s="280" t="s">
        <v>1301</v>
      </c>
      <c r="F637" s="431">
        <f>SUMIF(lastik!C:C,C637,lastik!J:J)</f>
        <v>2</v>
      </c>
      <c r="G637" s="431">
        <f>F637+F636</f>
        <v>3</v>
      </c>
      <c r="H637" s="431">
        <v>4</v>
      </c>
      <c r="I637" s="431">
        <v>8</v>
      </c>
      <c r="J637" s="431">
        <f>SUMIF(beklenen!F:F,C637,beklenen!J:J)</f>
        <v>0</v>
      </c>
      <c r="K637" s="431">
        <f t="shared" ref="K637" si="87">IF((G637+J637)&lt;=H637,H637-(G637+J637),0)-M637</f>
        <v>1</v>
      </c>
      <c r="L637" s="435"/>
      <c r="M637" s="429"/>
      <c r="N637" s="429"/>
      <c r="O637" s="439"/>
    </row>
    <row r="638" spans="1:15" x14ac:dyDescent="0.35">
      <c r="A638" s="31" t="s">
        <v>104</v>
      </c>
      <c r="B638" s="247"/>
      <c r="C638" s="245">
        <v>519295</v>
      </c>
      <c r="D638" s="75" t="s">
        <v>92</v>
      </c>
      <c r="E638" s="245" t="s">
        <v>544</v>
      </c>
      <c r="F638" s="431">
        <f>SUMIF(lastik!C:C,C638,lastik!J:J)</f>
        <v>0</v>
      </c>
      <c r="G638" s="431">
        <f t="shared" si="83"/>
        <v>0</v>
      </c>
      <c r="H638" s="431">
        <v>4</v>
      </c>
      <c r="I638" s="431">
        <v>4</v>
      </c>
      <c r="J638" s="431">
        <f>SUMIF(beklenen!F:F,C638,beklenen!J:J)</f>
        <v>0</v>
      </c>
      <c r="K638" s="431">
        <f t="shared" si="82"/>
        <v>4</v>
      </c>
      <c r="L638" s="435"/>
      <c r="M638" s="429"/>
      <c r="N638" s="429"/>
      <c r="O638" s="439"/>
    </row>
    <row r="639" spans="1:15" x14ac:dyDescent="0.35">
      <c r="A639" s="31" t="s">
        <v>104</v>
      </c>
      <c r="B639" s="335"/>
      <c r="C639" s="155">
        <v>519015</v>
      </c>
      <c r="D639" s="128" t="s">
        <v>92</v>
      </c>
      <c r="E639" s="156" t="s">
        <v>2298</v>
      </c>
      <c r="F639" s="431">
        <f>SUMIF(lastik!C:C,C639,lastik!J:J)</f>
        <v>0</v>
      </c>
      <c r="G639" s="431">
        <f t="shared" si="83"/>
        <v>0</v>
      </c>
      <c r="H639" s="431">
        <v>4</v>
      </c>
      <c r="I639" s="431">
        <v>4</v>
      </c>
      <c r="J639" s="431">
        <f>SUMIF(beklenen!F:F,C639,beklenen!J:J)</f>
        <v>0</v>
      </c>
      <c r="K639" s="431">
        <f t="shared" si="82"/>
        <v>4</v>
      </c>
      <c r="L639" s="435"/>
      <c r="M639" s="429"/>
      <c r="N639" s="429"/>
      <c r="O639" s="439"/>
    </row>
    <row r="640" spans="1:15" x14ac:dyDescent="0.35">
      <c r="A640" s="31" t="s">
        <v>104</v>
      </c>
      <c r="B640" s="335"/>
      <c r="C640" s="155">
        <v>619320</v>
      </c>
      <c r="D640" s="128" t="s">
        <v>92</v>
      </c>
      <c r="E640" s="156" t="s">
        <v>1363</v>
      </c>
      <c r="F640" s="431">
        <f>SUMIF(lastik!C:C,C640,lastik!J:J)</f>
        <v>0</v>
      </c>
      <c r="G640" s="431">
        <f t="shared" si="83"/>
        <v>0</v>
      </c>
      <c r="H640" s="431">
        <v>4</v>
      </c>
      <c r="I640" s="431">
        <v>4</v>
      </c>
      <c r="J640" s="431">
        <f>SUMIF(beklenen!F:F,C640,beklenen!J:J)</f>
        <v>0</v>
      </c>
      <c r="K640" s="431">
        <f t="shared" si="82"/>
        <v>4</v>
      </c>
      <c r="L640" s="435"/>
      <c r="M640" s="429"/>
      <c r="N640" s="429"/>
      <c r="O640" s="439"/>
    </row>
    <row r="641" spans="1:15" x14ac:dyDescent="0.35">
      <c r="A641" s="337" t="s">
        <v>104</v>
      </c>
      <c r="B641" s="334" t="s">
        <v>430</v>
      </c>
      <c r="C641" s="215">
        <v>214997</v>
      </c>
      <c r="D641" s="355" t="s">
        <v>92</v>
      </c>
      <c r="E641" s="280" t="s">
        <v>2457</v>
      </c>
      <c r="F641" s="431">
        <f>SUMIF(lastik!C:C,C641,lastik!J:J)</f>
        <v>30</v>
      </c>
      <c r="G641" s="431">
        <f t="shared" si="83"/>
        <v>30</v>
      </c>
      <c r="H641" s="431">
        <v>0</v>
      </c>
      <c r="I641" s="431">
        <v>16</v>
      </c>
      <c r="J641" s="431">
        <f>SUMIF(beklenen!F:F,C641,beklenen!J:J)</f>
        <v>0</v>
      </c>
      <c r="K641" s="431">
        <f t="shared" si="82"/>
        <v>0</v>
      </c>
      <c r="L641" s="435"/>
      <c r="M641" s="429"/>
      <c r="N641" s="429"/>
      <c r="O641" s="429"/>
    </row>
    <row r="642" spans="1:15" x14ac:dyDescent="0.35">
      <c r="A642" s="31" t="s">
        <v>104</v>
      </c>
      <c r="B642" s="247" t="s">
        <v>430</v>
      </c>
      <c r="C642" s="46">
        <v>511656</v>
      </c>
      <c r="D642" s="62" t="s">
        <v>92</v>
      </c>
      <c r="E642" s="245" t="s">
        <v>1488</v>
      </c>
      <c r="F642" s="431">
        <f>SUMIF(lastik!C:C,C642,lastik!J:J)</f>
        <v>1</v>
      </c>
      <c r="G642" s="431">
        <f t="shared" si="83"/>
        <v>1</v>
      </c>
      <c r="H642" s="431">
        <v>0</v>
      </c>
      <c r="I642" s="436">
        <v>12</v>
      </c>
      <c r="J642" s="431">
        <f>SUMIF(beklenen!F:F,C642,beklenen!J:J)</f>
        <v>0</v>
      </c>
      <c r="K642" s="431">
        <f t="shared" si="82"/>
        <v>0</v>
      </c>
      <c r="L642" s="435"/>
      <c r="M642" s="429"/>
      <c r="N642" s="429"/>
      <c r="O642" s="429"/>
    </row>
    <row r="643" spans="1:15" x14ac:dyDescent="0.35">
      <c r="A643" s="31" t="s">
        <v>104</v>
      </c>
      <c r="B643" s="247" t="s">
        <v>430</v>
      </c>
      <c r="C643" s="245">
        <v>612111</v>
      </c>
      <c r="D643" s="124" t="s">
        <v>92</v>
      </c>
      <c r="E643" s="245" t="s">
        <v>2376</v>
      </c>
      <c r="F643" s="431">
        <f>SUMIF(lastik!C:C,C643,lastik!J:J)</f>
        <v>16</v>
      </c>
      <c r="G643" s="431">
        <f t="shared" si="83"/>
        <v>16</v>
      </c>
      <c r="H643" s="431">
        <v>0</v>
      </c>
      <c r="I643" s="436">
        <v>12</v>
      </c>
      <c r="J643" s="431">
        <f>SUMIF(beklenen!F:F,C643,beklenen!J:J)</f>
        <v>0</v>
      </c>
      <c r="K643" s="431">
        <f t="shared" si="82"/>
        <v>0</v>
      </c>
      <c r="L643" s="435"/>
      <c r="M643" s="429"/>
      <c r="N643" s="429"/>
      <c r="O643" s="429"/>
    </row>
    <row r="644" spans="1:15" x14ac:dyDescent="0.35">
      <c r="A644" s="31" t="s">
        <v>104</v>
      </c>
      <c r="B644" s="247"/>
      <c r="C644" s="66">
        <v>219422</v>
      </c>
      <c r="D644" s="106" t="s">
        <v>172</v>
      </c>
      <c r="E644" s="37" t="s">
        <v>1489</v>
      </c>
      <c r="F644" s="431">
        <f>SUMIF(lastik!C:C,C644,lastik!J:J)</f>
        <v>11</v>
      </c>
      <c r="G644" s="431">
        <f t="shared" si="83"/>
        <v>11</v>
      </c>
      <c r="H644" s="431">
        <v>4</v>
      </c>
      <c r="I644" s="431">
        <v>8</v>
      </c>
      <c r="J644" s="431">
        <f>SUMIF(beklenen!F:F,C644,beklenen!J:J)</f>
        <v>0</v>
      </c>
      <c r="K644" s="431">
        <f t="shared" si="82"/>
        <v>0</v>
      </c>
      <c r="L644" s="435"/>
      <c r="M644" s="429"/>
      <c r="N644" s="429"/>
      <c r="O644" s="439"/>
    </row>
    <row r="645" spans="1:15" x14ac:dyDescent="0.35">
      <c r="A645" s="31" t="s">
        <v>104</v>
      </c>
      <c r="B645" s="247"/>
      <c r="C645" s="66">
        <v>519111</v>
      </c>
      <c r="D645" s="106" t="s">
        <v>172</v>
      </c>
      <c r="E645" s="37" t="s">
        <v>461</v>
      </c>
      <c r="F645" s="431">
        <f>SUMIF(lastik!C:C,C645,lastik!J:J)</f>
        <v>0</v>
      </c>
      <c r="G645" s="431">
        <f t="shared" si="83"/>
        <v>0</v>
      </c>
      <c r="H645" s="431">
        <v>4</v>
      </c>
      <c r="I645" s="431">
        <v>8</v>
      </c>
      <c r="J645" s="431">
        <f>SUMIF(beklenen!F:F,C645,beklenen!J:J)</f>
        <v>0</v>
      </c>
      <c r="K645" s="431">
        <f t="shared" si="82"/>
        <v>4</v>
      </c>
      <c r="L645" s="435"/>
      <c r="M645" s="429"/>
      <c r="N645" s="429"/>
      <c r="O645" s="439"/>
    </row>
    <row r="646" spans="1:15" x14ac:dyDescent="0.35">
      <c r="A646" s="31" t="s">
        <v>104</v>
      </c>
      <c r="B646" s="247"/>
      <c r="C646" s="66">
        <v>618152</v>
      </c>
      <c r="D646" s="106" t="s">
        <v>172</v>
      </c>
      <c r="E646" s="37" t="s">
        <v>588</v>
      </c>
      <c r="F646" s="431">
        <f>SUMIF(lastik!C:C,C646,lastik!J:J)</f>
        <v>32</v>
      </c>
      <c r="G646" s="431">
        <f t="shared" si="83"/>
        <v>32</v>
      </c>
      <c r="H646" s="431">
        <v>4</v>
      </c>
      <c r="I646" s="431">
        <v>8</v>
      </c>
      <c r="J646" s="431">
        <f>SUMIF(beklenen!F:F,C646,beklenen!J:J)</f>
        <v>0</v>
      </c>
      <c r="K646" s="431">
        <f t="shared" si="82"/>
        <v>0</v>
      </c>
      <c r="L646" s="435"/>
      <c r="M646" s="429"/>
      <c r="N646" s="429"/>
      <c r="O646" s="439"/>
    </row>
    <row r="647" spans="1:15" x14ac:dyDescent="0.35">
      <c r="A647" s="31" t="s">
        <v>104</v>
      </c>
      <c r="B647" s="247" t="s">
        <v>1266</v>
      </c>
      <c r="C647" s="66">
        <v>315634</v>
      </c>
      <c r="D647" s="104" t="s">
        <v>172</v>
      </c>
      <c r="E647" s="37" t="s">
        <v>1911</v>
      </c>
      <c r="F647" s="431">
        <f>SUMIF(lastik!C:C,C647,lastik!J:J)</f>
        <v>8</v>
      </c>
      <c r="G647" s="431">
        <f t="shared" si="83"/>
        <v>8</v>
      </c>
      <c r="H647" s="431">
        <v>4</v>
      </c>
      <c r="I647" s="431">
        <v>8</v>
      </c>
      <c r="J647" s="431">
        <f>SUMIF(beklenen!F:F,C647,beklenen!J:J)</f>
        <v>0</v>
      </c>
      <c r="K647" s="431">
        <f t="shared" si="82"/>
        <v>0</v>
      </c>
      <c r="L647" s="435"/>
      <c r="M647" s="429"/>
      <c r="N647" s="429"/>
      <c r="O647" s="439"/>
    </row>
    <row r="648" spans="1:15" x14ac:dyDescent="0.35">
      <c r="A648" s="31" t="s">
        <v>104</v>
      </c>
      <c r="B648" s="247" t="s">
        <v>430</v>
      </c>
      <c r="C648" s="405">
        <v>212986</v>
      </c>
      <c r="D648" s="106" t="s">
        <v>172</v>
      </c>
      <c r="E648" s="37" t="s">
        <v>511</v>
      </c>
      <c r="F648" s="431">
        <f>SUMIF(lastik!C:C,C648,lastik!J:J)</f>
        <v>24</v>
      </c>
      <c r="G648" s="431">
        <f t="shared" si="83"/>
        <v>24</v>
      </c>
      <c r="H648" s="431">
        <v>4</v>
      </c>
      <c r="I648" s="431">
        <v>8</v>
      </c>
      <c r="J648" s="431">
        <f>SUMIF(beklenen!F:F,C648,beklenen!J:J)</f>
        <v>0</v>
      </c>
      <c r="K648" s="431">
        <f t="shared" ref="K648:K682" si="88">IF((G648+J648)&lt;=H648,H648-(G648+J648),0)-M648</f>
        <v>0</v>
      </c>
      <c r="L648" s="435"/>
      <c r="M648" s="429"/>
      <c r="N648" s="429"/>
      <c r="O648" s="429"/>
    </row>
    <row r="649" spans="1:15" x14ac:dyDescent="0.35">
      <c r="A649" s="31" t="s">
        <v>104</v>
      </c>
      <c r="B649" s="247" t="s">
        <v>430</v>
      </c>
      <c r="C649" s="397">
        <v>511136</v>
      </c>
      <c r="D649" s="106" t="s">
        <v>172</v>
      </c>
      <c r="E649" s="37" t="s">
        <v>1531</v>
      </c>
      <c r="F649" s="431">
        <f>SUMIF(lastik!C:C,C649,lastik!J:J)</f>
        <v>4</v>
      </c>
      <c r="G649" s="431">
        <f t="shared" si="83"/>
        <v>4</v>
      </c>
      <c r="H649" s="431">
        <v>0</v>
      </c>
      <c r="I649" s="431">
        <v>4</v>
      </c>
      <c r="J649" s="431">
        <f>SUMIF(beklenen!F:F,C649,beklenen!J:J)</f>
        <v>0</v>
      </c>
      <c r="K649" s="431">
        <f t="shared" si="88"/>
        <v>0</v>
      </c>
      <c r="L649" s="435"/>
      <c r="M649" s="429"/>
      <c r="N649" s="429"/>
      <c r="O649" s="429"/>
    </row>
    <row r="650" spans="1:15" x14ac:dyDescent="0.35">
      <c r="A650" s="31" t="s">
        <v>104</v>
      </c>
      <c r="B650" s="247" t="s">
        <v>430</v>
      </c>
      <c r="C650" s="397">
        <v>612121</v>
      </c>
      <c r="D650" s="38" t="s">
        <v>172</v>
      </c>
      <c r="E650" s="37" t="s">
        <v>1478</v>
      </c>
      <c r="F650" s="431">
        <f>SUMIF(lastik!C:C,C650,lastik!J:J)</f>
        <v>12</v>
      </c>
      <c r="G650" s="431">
        <f t="shared" si="83"/>
        <v>12</v>
      </c>
      <c r="H650" s="431">
        <v>0</v>
      </c>
      <c r="I650" s="431">
        <v>4</v>
      </c>
      <c r="J650" s="431">
        <f>SUMIF(beklenen!F:F,C650,beklenen!J:J)</f>
        <v>0</v>
      </c>
      <c r="K650" s="431">
        <f t="shared" si="88"/>
        <v>0</v>
      </c>
      <c r="L650" s="435"/>
      <c r="M650" s="429"/>
      <c r="N650" s="429"/>
      <c r="O650" s="429"/>
    </row>
    <row r="651" spans="1:15" x14ac:dyDescent="0.35">
      <c r="A651" s="337" t="s">
        <v>104</v>
      </c>
      <c r="B651" s="334" t="s">
        <v>430</v>
      </c>
      <c r="C651" s="280">
        <v>511939</v>
      </c>
      <c r="D651" s="454" t="s">
        <v>94</v>
      </c>
      <c r="E651" s="280" t="s">
        <v>818</v>
      </c>
      <c r="F651" s="431">
        <f>SUMIF(lastik!C:C,C651,lastik!J:J)</f>
        <v>4</v>
      </c>
      <c r="G651" s="431">
        <f>F651</f>
        <v>4</v>
      </c>
      <c r="H651" s="431">
        <v>0</v>
      </c>
      <c r="I651" s="431">
        <v>4</v>
      </c>
      <c r="J651" s="431">
        <f>SUMIF(beklenen!F:F,C651,beklenen!J:J)</f>
        <v>0</v>
      </c>
      <c r="K651" s="431">
        <f t="shared" si="88"/>
        <v>0</v>
      </c>
      <c r="L651" s="435"/>
      <c r="M651" s="429"/>
      <c r="N651" s="429"/>
      <c r="O651" s="429"/>
    </row>
    <row r="652" spans="1:15" x14ac:dyDescent="0.35">
      <c r="A652" s="337" t="s">
        <v>104</v>
      </c>
      <c r="B652" s="334" t="s">
        <v>430</v>
      </c>
      <c r="C652" s="382">
        <v>518720</v>
      </c>
      <c r="D652" s="338" t="s">
        <v>1767</v>
      </c>
      <c r="E652" s="339" t="s">
        <v>1768</v>
      </c>
      <c r="F652" s="431">
        <f>SUMIF(lastik!C:C,C652,lastik!J:J)</f>
        <v>4</v>
      </c>
      <c r="G652" s="431">
        <f t="shared" si="83"/>
        <v>4</v>
      </c>
      <c r="H652" s="431">
        <v>0</v>
      </c>
      <c r="I652" s="431">
        <v>4</v>
      </c>
      <c r="J652" s="431">
        <f>SUMIF(beklenen!F:F,C652,beklenen!J:J)</f>
        <v>0</v>
      </c>
      <c r="K652" s="431">
        <f t="shared" si="88"/>
        <v>0</v>
      </c>
      <c r="L652" s="435"/>
      <c r="M652" s="429"/>
      <c r="N652" s="429"/>
      <c r="O652" s="429"/>
    </row>
    <row r="653" spans="1:15" x14ac:dyDescent="0.35">
      <c r="A653" s="31" t="s">
        <v>104</v>
      </c>
      <c r="B653" s="247"/>
      <c r="C653" s="44">
        <v>219971</v>
      </c>
      <c r="D653" s="246" t="s">
        <v>748</v>
      </c>
      <c r="E653" s="245" t="s">
        <v>749</v>
      </c>
      <c r="F653" s="431">
        <f>SUMIF(lastik!C:C,C653,lastik!J:J)</f>
        <v>4</v>
      </c>
      <c r="G653" s="431">
        <f t="shared" si="83"/>
        <v>4</v>
      </c>
      <c r="H653" s="431">
        <v>4</v>
      </c>
      <c r="I653" s="431">
        <v>4</v>
      </c>
      <c r="J653" s="431">
        <f>SUMIF(beklenen!F:F,C653,beklenen!J:J)</f>
        <v>0</v>
      </c>
      <c r="K653" s="431">
        <f t="shared" si="88"/>
        <v>0</v>
      </c>
      <c r="L653" s="435"/>
      <c r="M653" s="429"/>
      <c r="N653" s="429"/>
      <c r="O653" s="439"/>
    </row>
    <row r="654" spans="1:15" x14ac:dyDescent="0.35">
      <c r="A654" s="31" t="s">
        <v>104</v>
      </c>
      <c r="B654" s="247"/>
      <c r="C654" s="44">
        <v>519200</v>
      </c>
      <c r="D654" s="246" t="s">
        <v>748</v>
      </c>
      <c r="E654" s="245" t="s">
        <v>770</v>
      </c>
      <c r="F654" s="431">
        <f>SUMIF(lastik!C:C,C654,lastik!J:J)</f>
        <v>2</v>
      </c>
      <c r="G654" s="431">
        <f t="shared" ref="G654:G684" si="89">F654</f>
        <v>2</v>
      </c>
      <c r="H654" s="431">
        <v>4</v>
      </c>
      <c r="I654" s="431">
        <v>4</v>
      </c>
      <c r="J654" s="431">
        <f>SUMIF(beklenen!F:F,C654,beklenen!J:J)</f>
        <v>0</v>
      </c>
      <c r="K654" s="431">
        <f t="shared" si="88"/>
        <v>2</v>
      </c>
      <c r="L654" s="435"/>
      <c r="M654" s="429"/>
      <c r="N654" s="429"/>
      <c r="O654" s="439"/>
    </row>
    <row r="655" spans="1:15" x14ac:dyDescent="0.35">
      <c r="A655" s="31" t="s">
        <v>104</v>
      </c>
      <c r="B655" s="247"/>
      <c r="C655" s="44">
        <v>519786</v>
      </c>
      <c r="D655" s="43" t="s">
        <v>748</v>
      </c>
      <c r="E655" s="245" t="s">
        <v>3716</v>
      </c>
      <c r="F655" s="431">
        <f>SUMIF(lastik!C:C,C655,lastik!J:J)</f>
        <v>4</v>
      </c>
      <c r="G655" s="431">
        <f t="shared" ref="G655" si="90">F655</f>
        <v>4</v>
      </c>
      <c r="H655" s="431">
        <v>4</v>
      </c>
      <c r="I655" s="431">
        <v>4</v>
      </c>
      <c r="J655" s="431">
        <f>SUMIF(beklenen!F:F,C655,beklenen!J:J)</f>
        <v>0</v>
      </c>
      <c r="L655" s="435"/>
      <c r="M655" s="429"/>
      <c r="N655" s="429"/>
      <c r="O655" s="439"/>
    </row>
    <row r="656" spans="1:15" x14ac:dyDescent="0.35">
      <c r="A656" s="31" t="s">
        <v>104</v>
      </c>
      <c r="B656" s="247"/>
      <c r="C656" s="44">
        <v>519580</v>
      </c>
      <c r="D656" s="246" t="s">
        <v>748</v>
      </c>
      <c r="E656" s="48" t="s">
        <v>1385</v>
      </c>
      <c r="F656" s="431">
        <f>SUMIF(lastik!C:C,C656,lastik!J:J)</f>
        <v>2</v>
      </c>
      <c r="J656" s="431">
        <f>SUMIF(beklenen!F:F,C656,beklenen!J:J)</f>
        <v>0</v>
      </c>
      <c r="K656" s="431">
        <f t="shared" si="88"/>
        <v>0</v>
      </c>
      <c r="L656" s="435"/>
      <c r="M656" s="429"/>
      <c r="N656" s="429"/>
      <c r="O656" s="439"/>
    </row>
    <row r="657" spans="1:15" x14ac:dyDescent="0.35">
      <c r="A657" s="31" t="s">
        <v>104</v>
      </c>
      <c r="B657" s="247"/>
      <c r="C657" s="74">
        <v>519041</v>
      </c>
      <c r="D657" s="246" t="s">
        <v>748</v>
      </c>
      <c r="E657" s="245" t="s">
        <v>2248</v>
      </c>
      <c r="F657" s="431">
        <f>SUMIF(lastik!C:C,C657,lastik!J:J)</f>
        <v>8</v>
      </c>
      <c r="G657" s="431">
        <f>F657+F656</f>
        <v>10</v>
      </c>
      <c r="H657" s="431">
        <v>4</v>
      </c>
      <c r="I657" s="431">
        <v>4</v>
      </c>
      <c r="J657" s="431">
        <f>SUMIF(beklenen!F:F,C657,beklenen!J:J)</f>
        <v>0</v>
      </c>
      <c r="K657" s="431">
        <f t="shared" si="88"/>
        <v>0</v>
      </c>
      <c r="L657" s="435"/>
      <c r="M657" s="429"/>
      <c r="N657" s="429"/>
      <c r="O657" s="439"/>
    </row>
    <row r="658" spans="1:15" x14ac:dyDescent="0.35">
      <c r="A658" s="337" t="s">
        <v>104</v>
      </c>
      <c r="B658" s="247" t="s">
        <v>430</v>
      </c>
      <c r="C658" s="74">
        <v>511941</v>
      </c>
      <c r="D658" s="59" t="s">
        <v>748</v>
      </c>
      <c r="E658" s="245" t="s">
        <v>2830</v>
      </c>
      <c r="F658" s="431">
        <f>SUMIF(lastik!C:C,C658,lastik!J:J)</f>
        <v>4</v>
      </c>
      <c r="G658" s="431">
        <f>F658+F657</f>
        <v>12</v>
      </c>
      <c r="H658" s="431">
        <v>0</v>
      </c>
      <c r="I658" s="431">
        <v>4</v>
      </c>
      <c r="J658" s="431">
        <f>SUMIF(beklenen!F:F,C658,beklenen!J:J)</f>
        <v>0</v>
      </c>
      <c r="K658" s="431">
        <f t="shared" si="88"/>
        <v>0</v>
      </c>
      <c r="L658" s="435"/>
      <c r="M658" s="429"/>
      <c r="N658" s="429"/>
      <c r="O658" s="439"/>
    </row>
    <row r="659" spans="1:15" x14ac:dyDescent="0.35">
      <c r="A659" s="31" t="s">
        <v>104</v>
      </c>
      <c r="B659" s="247"/>
      <c r="C659" s="32">
        <v>219430</v>
      </c>
      <c r="D659" s="100" t="s">
        <v>173</v>
      </c>
      <c r="E659" s="37" t="s">
        <v>1362</v>
      </c>
      <c r="F659" s="431">
        <f>SUMIF(lastik!C:C,C659,lastik!J:J)</f>
        <v>2</v>
      </c>
      <c r="G659" s="431">
        <f t="shared" si="89"/>
        <v>2</v>
      </c>
      <c r="H659" s="431">
        <v>4</v>
      </c>
      <c r="I659" s="431">
        <v>8</v>
      </c>
      <c r="J659" s="431">
        <f>SUMIF(beklenen!F:F,C659,beklenen!J:J)</f>
        <v>0</v>
      </c>
      <c r="K659" s="431">
        <f t="shared" si="88"/>
        <v>2</v>
      </c>
      <c r="L659" s="435"/>
      <c r="M659" s="429"/>
      <c r="N659" s="429"/>
      <c r="O659" s="439"/>
    </row>
    <row r="660" spans="1:15" x14ac:dyDescent="0.35">
      <c r="A660" s="31" t="s">
        <v>104</v>
      </c>
      <c r="B660" s="247"/>
      <c r="C660" s="32">
        <v>618157</v>
      </c>
      <c r="D660" s="100" t="s">
        <v>173</v>
      </c>
      <c r="E660" s="37" t="s">
        <v>1293</v>
      </c>
      <c r="F660" s="431">
        <f>SUMIF(lastik!C:C,C660,lastik!J:J)</f>
        <v>3</v>
      </c>
      <c r="G660" s="431">
        <f t="shared" si="89"/>
        <v>3</v>
      </c>
      <c r="H660" s="431">
        <v>4</v>
      </c>
      <c r="I660" s="431">
        <v>4</v>
      </c>
      <c r="J660" s="431">
        <f>SUMIF(beklenen!F:F,C660,beklenen!J:J)</f>
        <v>5</v>
      </c>
      <c r="K660" s="431">
        <f t="shared" si="88"/>
        <v>0</v>
      </c>
      <c r="L660" s="435"/>
      <c r="M660" s="429"/>
      <c r="N660" s="429"/>
      <c r="O660" s="439"/>
    </row>
    <row r="661" spans="1:15" x14ac:dyDescent="0.35">
      <c r="A661" s="31" t="s">
        <v>104</v>
      </c>
      <c r="B661" s="247"/>
      <c r="C661" s="66">
        <v>518310</v>
      </c>
      <c r="D661" s="134" t="s">
        <v>173</v>
      </c>
      <c r="E661" s="37" t="s">
        <v>771</v>
      </c>
      <c r="F661" s="431">
        <f>SUMIF(lastik!C:C,C661,lastik!J:J)</f>
        <v>3</v>
      </c>
      <c r="G661" s="431">
        <f t="shared" si="89"/>
        <v>3</v>
      </c>
      <c r="H661" s="431">
        <v>4</v>
      </c>
      <c r="I661" s="431">
        <v>4</v>
      </c>
      <c r="J661" s="431">
        <f>SUMIF(beklenen!F:F,C661,beklenen!J:J)</f>
        <v>0</v>
      </c>
      <c r="K661" s="431">
        <f t="shared" si="88"/>
        <v>1</v>
      </c>
      <c r="L661" s="435"/>
      <c r="M661" s="429"/>
      <c r="N661" s="429"/>
      <c r="O661" s="439"/>
    </row>
    <row r="662" spans="1:15" x14ac:dyDescent="0.35">
      <c r="A662" s="31" t="s">
        <v>104</v>
      </c>
      <c r="B662" s="247" t="s">
        <v>430</v>
      </c>
      <c r="C662" s="32">
        <v>212908</v>
      </c>
      <c r="D662" s="100" t="s">
        <v>173</v>
      </c>
      <c r="E662" s="37" t="s">
        <v>510</v>
      </c>
      <c r="F662" s="431">
        <f>SUMIF(lastik!C:C,C662,lastik!J:J)</f>
        <v>12</v>
      </c>
      <c r="G662" s="431">
        <f t="shared" si="89"/>
        <v>12</v>
      </c>
      <c r="H662" s="431">
        <v>0</v>
      </c>
      <c r="I662" s="431">
        <v>8</v>
      </c>
      <c r="J662" s="431">
        <f>SUMIF(beklenen!F:F,C662,beklenen!J:J)</f>
        <v>0</v>
      </c>
      <c r="K662" s="431">
        <f t="shared" si="88"/>
        <v>0</v>
      </c>
      <c r="L662" s="435"/>
      <c r="M662" s="429"/>
      <c r="N662" s="429"/>
      <c r="O662" s="429"/>
    </row>
    <row r="663" spans="1:15" x14ac:dyDescent="0.35">
      <c r="A663" s="31" t="s">
        <v>104</v>
      </c>
      <c r="B663" s="247" t="s">
        <v>430</v>
      </c>
      <c r="C663" s="32">
        <v>511109</v>
      </c>
      <c r="D663" s="133" t="s">
        <v>173</v>
      </c>
      <c r="E663" s="37" t="s">
        <v>1476</v>
      </c>
      <c r="F663" s="431">
        <f>SUMIF(lastik!C:C,C663,lastik!J:J)</f>
        <v>4</v>
      </c>
      <c r="G663" s="431">
        <f t="shared" si="89"/>
        <v>4</v>
      </c>
      <c r="H663" s="431">
        <v>0</v>
      </c>
      <c r="I663" s="431">
        <v>4</v>
      </c>
      <c r="J663" s="431">
        <f>SUMIF(beklenen!F:F,C663,beklenen!J:J)</f>
        <v>0</v>
      </c>
      <c r="K663" s="431">
        <f t="shared" si="88"/>
        <v>0</v>
      </c>
      <c r="L663" s="435"/>
      <c r="M663" s="429"/>
      <c r="N663" s="429"/>
      <c r="O663" s="429"/>
    </row>
    <row r="664" spans="1:15" x14ac:dyDescent="0.35">
      <c r="A664" s="31" t="s">
        <v>104</v>
      </c>
      <c r="B664" s="247"/>
      <c r="C664" s="245">
        <v>219584</v>
      </c>
      <c r="D664" s="62" t="s">
        <v>175</v>
      </c>
      <c r="E664" s="245" t="s">
        <v>2077</v>
      </c>
      <c r="F664" s="431">
        <f>SUMIF(lastik!C:C,C664,lastik!J:J)</f>
        <v>2</v>
      </c>
      <c r="G664" s="431">
        <f t="shared" si="89"/>
        <v>2</v>
      </c>
      <c r="H664" s="431">
        <v>4</v>
      </c>
      <c r="I664" s="431">
        <v>8</v>
      </c>
      <c r="J664" s="431">
        <f>SUMIF(beklenen!F:F,C664,beklenen!J:J)</f>
        <v>0</v>
      </c>
      <c r="K664" s="431">
        <f t="shared" si="88"/>
        <v>2</v>
      </c>
      <c r="L664" s="435"/>
      <c r="M664" s="429"/>
      <c r="N664" s="429"/>
      <c r="O664" s="439"/>
    </row>
    <row r="665" spans="1:15" x14ac:dyDescent="0.35">
      <c r="A665" s="31" t="s">
        <v>104</v>
      </c>
      <c r="B665" s="247"/>
      <c r="C665" s="245">
        <v>519913</v>
      </c>
      <c r="D665" s="62" t="s">
        <v>175</v>
      </c>
      <c r="E665" s="245" t="s">
        <v>1433</v>
      </c>
      <c r="F665" s="431">
        <f>SUMIF(lastik!C:C,C665,lastik!J:J)</f>
        <v>1</v>
      </c>
      <c r="G665" s="431">
        <f t="shared" si="89"/>
        <v>1</v>
      </c>
      <c r="H665" s="431">
        <v>4</v>
      </c>
      <c r="I665" s="431">
        <v>4</v>
      </c>
      <c r="J665" s="431">
        <f>SUMIF(beklenen!F:F,C665,beklenen!J:J)</f>
        <v>3</v>
      </c>
      <c r="K665" s="431">
        <f t="shared" si="88"/>
        <v>0</v>
      </c>
      <c r="L665" s="435"/>
      <c r="M665" s="429"/>
      <c r="N665" s="429"/>
      <c r="O665" s="439"/>
    </row>
    <row r="666" spans="1:15" x14ac:dyDescent="0.35">
      <c r="A666" s="31" t="s">
        <v>104</v>
      </c>
      <c r="B666" s="247"/>
      <c r="C666" s="245">
        <v>518000</v>
      </c>
      <c r="D666" s="62" t="s">
        <v>175</v>
      </c>
      <c r="E666" s="245" t="s">
        <v>3712</v>
      </c>
      <c r="F666" s="431">
        <f>SUMIF(lastik!C:C,C666,lastik!J:J)</f>
        <v>6</v>
      </c>
      <c r="G666" s="431">
        <f t="shared" ref="G666:G667" si="91">F666</f>
        <v>6</v>
      </c>
      <c r="H666" s="431">
        <v>4</v>
      </c>
      <c r="I666" s="431">
        <v>4</v>
      </c>
      <c r="J666" s="431">
        <f>SUMIF(beklenen!F:F,C666,beklenen!J:J)</f>
        <v>0</v>
      </c>
      <c r="K666" s="431">
        <f t="shared" ref="K666:K667" si="92">IF((G666+J666)&lt;=H666,H666-(G666+J666),0)-M666</f>
        <v>0</v>
      </c>
      <c r="L666" s="435"/>
      <c r="M666" s="429"/>
      <c r="N666" s="429"/>
      <c r="O666" s="439"/>
    </row>
    <row r="667" spans="1:15" x14ac:dyDescent="0.35">
      <c r="A667" s="31" t="s">
        <v>104</v>
      </c>
      <c r="B667" s="247"/>
      <c r="C667" s="245">
        <v>518032</v>
      </c>
      <c r="D667" s="62" t="s">
        <v>175</v>
      </c>
      <c r="E667" s="245" t="s">
        <v>3713</v>
      </c>
      <c r="F667" s="431">
        <f>SUMIF(lastik!C:C,C667,lastik!J:J)</f>
        <v>2</v>
      </c>
      <c r="G667" s="431">
        <f t="shared" si="91"/>
        <v>2</v>
      </c>
      <c r="H667" s="431">
        <v>4</v>
      </c>
      <c r="I667" s="431">
        <v>4</v>
      </c>
      <c r="J667" s="431">
        <f>SUMIF(beklenen!F:F,C667,beklenen!J:J)</f>
        <v>0</v>
      </c>
      <c r="K667" s="431">
        <f t="shared" si="92"/>
        <v>2</v>
      </c>
      <c r="L667" s="435"/>
      <c r="M667" s="429"/>
      <c r="N667" s="429"/>
      <c r="O667" s="439"/>
    </row>
    <row r="668" spans="1:15" x14ac:dyDescent="0.35">
      <c r="A668" s="31" t="s">
        <v>104</v>
      </c>
      <c r="B668" s="247"/>
      <c r="C668" s="245">
        <v>519561</v>
      </c>
      <c r="D668" s="75" t="s">
        <v>175</v>
      </c>
      <c r="E668" s="245" t="s">
        <v>1308</v>
      </c>
      <c r="F668" s="431">
        <f>SUMIF(lastik!C:C,C668,lastik!J:J)</f>
        <v>1</v>
      </c>
      <c r="G668" s="431">
        <f>F668</f>
        <v>1</v>
      </c>
      <c r="H668" s="431">
        <v>4</v>
      </c>
      <c r="I668" s="431">
        <v>4</v>
      </c>
      <c r="J668" s="431">
        <f>SUMIF(beklenen!F:F,C668,beklenen!J:J)</f>
        <v>0</v>
      </c>
      <c r="K668" s="431">
        <f t="shared" si="88"/>
        <v>3</v>
      </c>
      <c r="L668" s="435"/>
      <c r="M668" s="429"/>
      <c r="N668" s="429"/>
      <c r="O668" s="439"/>
    </row>
    <row r="669" spans="1:15" x14ac:dyDescent="0.35">
      <c r="A669" s="31" t="s">
        <v>104</v>
      </c>
      <c r="B669" s="247"/>
      <c r="C669" s="245">
        <v>518315</v>
      </c>
      <c r="D669" s="62" t="s">
        <v>175</v>
      </c>
      <c r="E669" s="245" t="s">
        <v>2079</v>
      </c>
      <c r="F669" s="431">
        <f>SUMIF(lastik!C:C,C669,lastik!J:J)</f>
        <v>0</v>
      </c>
      <c r="G669" s="431">
        <f t="shared" si="89"/>
        <v>0</v>
      </c>
      <c r="H669" s="431">
        <v>0</v>
      </c>
      <c r="I669" s="431">
        <v>4</v>
      </c>
      <c r="J669" s="431">
        <f>SUMIF(beklenen!F:F,C669,beklenen!J:J)</f>
        <v>0</v>
      </c>
      <c r="K669" s="431">
        <f t="shared" si="88"/>
        <v>0</v>
      </c>
      <c r="L669" s="435"/>
      <c r="M669" s="429"/>
      <c r="N669" s="429"/>
      <c r="O669" s="439"/>
    </row>
    <row r="670" spans="1:15" x14ac:dyDescent="0.35">
      <c r="A670" s="31" t="s">
        <v>104</v>
      </c>
      <c r="B670" s="247" t="s">
        <v>430</v>
      </c>
      <c r="C670" s="39">
        <v>212984</v>
      </c>
      <c r="D670" s="62" t="s">
        <v>175</v>
      </c>
      <c r="E670" s="245" t="s">
        <v>1473</v>
      </c>
      <c r="F670" s="431">
        <f>SUMIF(lastik!C:C,C670,lastik!J:J)</f>
        <v>8</v>
      </c>
      <c r="G670" s="431">
        <f t="shared" si="89"/>
        <v>8</v>
      </c>
      <c r="H670" s="431">
        <v>0</v>
      </c>
      <c r="I670" s="431">
        <v>4</v>
      </c>
      <c r="J670" s="431">
        <f>SUMIF(beklenen!F:F,C670,beklenen!J:J)</f>
        <v>0</v>
      </c>
      <c r="K670" s="431">
        <f t="shared" si="88"/>
        <v>0</v>
      </c>
      <c r="L670" s="435"/>
      <c r="M670" s="429"/>
      <c r="N670" s="429"/>
      <c r="O670" s="429"/>
    </row>
    <row r="671" spans="1:15" x14ac:dyDescent="0.35">
      <c r="A671" s="31" t="s">
        <v>104</v>
      </c>
      <c r="B671" s="247" t="s">
        <v>430</v>
      </c>
      <c r="C671" s="39">
        <v>511036</v>
      </c>
      <c r="D671" s="62" t="s">
        <v>175</v>
      </c>
      <c r="E671" s="245" t="s">
        <v>1793</v>
      </c>
      <c r="F671" s="431">
        <f>SUMIF(lastik!C:C,C671,lastik!J:J)</f>
        <v>4</v>
      </c>
      <c r="G671" s="431">
        <f t="shared" si="89"/>
        <v>4</v>
      </c>
      <c r="H671" s="431">
        <v>0</v>
      </c>
      <c r="I671" s="431">
        <v>4</v>
      </c>
      <c r="J671" s="431">
        <f>SUMIF(beklenen!F:F,C671,beklenen!J:J)</f>
        <v>0</v>
      </c>
      <c r="K671" s="431">
        <f t="shared" si="88"/>
        <v>0</v>
      </c>
      <c r="L671" s="435"/>
      <c r="M671" s="429"/>
      <c r="N671" s="429"/>
      <c r="O671" s="429"/>
    </row>
    <row r="672" spans="1:15" x14ac:dyDescent="0.35">
      <c r="A672" s="31" t="s">
        <v>104</v>
      </c>
      <c r="B672" s="247" t="s">
        <v>430</v>
      </c>
      <c r="C672" s="245">
        <v>511102</v>
      </c>
      <c r="D672" s="62" t="s">
        <v>175</v>
      </c>
      <c r="E672" s="245" t="s">
        <v>1648</v>
      </c>
      <c r="F672" s="431">
        <f>SUMIF(lastik!C:C,C672,lastik!J:J)</f>
        <v>4</v>
      </c>
      <c r="J672" s="431">
        <f>SUMIF(beklenen!F:F,C672,beklenen!J:J)</f>
        <v>0</v>
      </c>
      <c r="K672" s="431">
        <f t="shared" si="88"/>
        <v>0</v>
      </c>
      <c r="L672" s="435"/>
      <c r="M672" s="429"/>
      <c r="N672" s="429"/>
      <c r="O672" s="429"/>
    </row>
    <row r="673" spans="1:15" x14ac:dyDescent="0.35">
      <c r="A673" s="31" t="s">
        <v>104</v>
      </c>
      <c r="B673" s="247" t="s">
        <v>430</v>
      </c>
      <c r="C673" s="245">
        <v>612123</v>
      </c>
      <c r="D673" s="124" t="s">
        <v>175</v>
      </c>
      <c r="E673" s="245" t="s">
        <v>1648</v>
      </c>
      <c r="F673" s="431">
        <f>SUMIF(lastik!C:C,C673,lastik!J:J)</f>
        <v>12</v>
      </c>
      <c r="G673" s="431">
        <f>F673+F672</f>
        <v>16</v>
      </c>
      <c r="H673" s="431">
        <v>0</v>
      </c>
      <c r="I673" s="431">
        <v>8</v>
      </c>
      <c r="J673" s="431">
        <f>SUMIF(beklenen!F:F,C673,beklenen!J:J)</f>
        <v>0</v>
      </c>
      <c r="K673" s="431">
        <f t="shared" si="88"/>
        <v>0</v>
      </c>
      <c r="L673" s="435"/>
      <c r="M673" s="429"/>
      <c r="N673" s="429"/>
      <c r="O673" s="429"/>
    </row>
    <row r="674" spans="1:15" x14ac:dyDescent="0.35">
      <c r="A674" s="337" t="s">
        <v>104</v>
      </c>
      <c r="B674" s="491"/>
      <c r="C674" s="339">
        <v>219981</v>
      </c>
      <c r="D674" s="367" t="s">
        <v>556</v>
      </c>
      <c r="E674" s="339" t="s">
        <v>740</v>
      </c>
      <c r="F674" s="431">
        <f>SUMIF(lastik!C:C,C674,lastik!J:J)</f>
        <v>2</v>
      </c>
      <c r="G674" s="431">
        <f t="shared" si="89"/>
        <v>2</v>
      </c>
      <c r="H674" s="431">
        <v>4</v>
      </c>
      <c r="I674" s="431">
        <v>4</v>
      </c>
      <c r="J674" s="431">
        <f>SUMIF(beklenen!F:F,C674,beklenen!J:J)</f>
        <v>0</v>
      </c>
      <c r="K674" s="431">
        <f t="shared" si="88"/>
        <v>2</v>
      </c>
      <c r="L674" s="435"/>
      <c r="M674" s="429"/>
      <c r="N674" s="429"/>
      <c r="O674" s="439"/>
    </row>
    <row r="675" spans="1:15" x14ac:dyDescent="0.35">
      <c r="A675" s="337" t="s">
        <v>104</v>
      </c>
      <c r="B675" s="491"/>
      <c r="C675" s="339">
        <v>518001</v>
      </c>
      <c r="D675" s="345" t="s">
        <v>556</v>
      </c>
      <c r="E675" s="339" t="s">
        <v>3714</v>
      </c>
      <c r="F675" s="431">
        <f>SUMIF(lastik!C:C,C675,lastik!J:J)</f>
        <v>8</v>
      </c>
      <c r="G675" s="431">
        <f t="shared" ref="G675" si="93">F675</f>
        <v>8</v>
      </c>
      <c r="H675" s="431">
        <v>4</v>
      </c>
      <c r="I675" s="431">
        <v>4</v>
      </c>
      <c r="J675" s="431">
        <f>SUMIF(beklenen!F:F,C675,beklenen!J:J)</f>
        <v>0</v>
      </c>
      <c r="L675" s="435"/>
      <c r="M675" s="429"/>
      <c r="N675" s="429"/>
      <c r="O675" s="439"/>
    </row>
    <row r="676" spans="1:15" x14ac:dyDescent="0.35">
      <c r="A676" s="337" t="s">
        <v>104</v>
      </c>
      <c r="B676" s="491"/>
      <c r="C676" s="339">
        <v>519886</v>
      </c>
      <c r="D676" s="368" t="s">
        <v>556</v>
      </c>
      <c r="E676" s="339" t="s">
        <v>2334</v>
      </c>
      <c r="F676" s="431">
        <f>SUMIF(lastik!C:C,C676,lastik!J:J)</f>
        <v>1</v>
      </c>
      <c r="G676" s="431">
        <f>F676</f>
        <v>1</v>
      </c>
      <c r="H676" s="431">
        <v>4</v>
      </c>
      <c r="I676" s="431">
        <v>4</v>
      </c>
      <c r="J676" s="431">
        <f>SUMIF(beklenen!F:F,C676,beklenen!J:J)</f>
        <v>0</v>
      </c>
      <c r="K676" s="431">
        <f t="shared" si="88"/>
        <v>3</v>
      </c>
      <c r="L676" s="435"/>
      <c r="M676" s="429"/>
      <c r="N676" s="429"/>
      <c r="O676" s="439"/>
    </row>
    <row r="677" spans="1:15" x14ac:dyDescent="0.35">
      <c r="A677" s="337" t="s">
        <v>104</v>
      </c>
      <c r="B677" s="491" t="s">
        <v>808</v>
      </c>
      <c r="C677" s="338">
        <v>212976</v>
      </c>
      <c r="D677" s="383" t="s">
        <v>556</v>
      </c>
      <c r="E677" s="339" t="s">
        <v>422</v>
      </c>
      <c r="F677" s="431">
        <f>SUMIF(lastik!C:C,C677,lastik!J:J)</f>
        <v>12</v>
      </c>
      <c r="G677" s="431">
        <f t="shared" si="89"/>
        <v>12</v>
      </c>
      <c r="H677" s="431">
        <v>0</v>
      </c>
      <c r="I677" s="431">
        <v>4</v>
      </c>
      <c r="J677" s="431">
        <f>SUMIF(beklenen!F:F,C677,beklenen!J:J)</f>
        <v>0</v>
      </c>
      <c r="K677" s="431">
        <f t="shared" si="88"/>
        <v>0</v>
      </c>
      <c r="L677" s="435"/>
      <c r="M677" s="429"/>
      <c r="N677" s="429"/>
      <c r="O677" s="429"/>
    </row>
    <row r="678" spans="1:15" x14ac:dyDescent="0.35">
      <c r="A678" s="337" t="s">
        <v>104</v>
      </c>
      <c r="B678" s="491" t="s">
        <v>808</v>
      </c>
      <c r="C678" s="339">
        <v>612124</v>
      </c>
      <c r="D678" s="242" t="s">
        <v>556</v>
      </c>
      <c r="E678" s="339" t="s">
        <v>1485</v>
      </c>
      <c r="F678" s="431">
        <f>SUMIF(lastik!C:C,C678,lastik!J:J)</f>
        <v>4</v>
      </c>
      <c r="G678" s="431">
        <f t="shared" si="89"/>
        <v>4</v>
      </c>
      <c r="H678" s="431">
        <v>0</v>
      </c>
      <c r="I678" s="431">
        <v>4</v>
      </c>
      <c r="J678" s="431">
        <f>SUMIF(beklenen!F:F,C678,beklenen!J:J)</f>
        <v>0</v>
      </c>
      <c r="K678" s="431">
        <f t="shared" si="88"/>
        <v>0</v>
      </c>
      <c r="L678" s="435"/>
      <c r="M678" s="429"/>
      <c r="N678" s="429"/>
      <c r="O678" s="429"/>
    </row>
    <row r="679" spans="1:15" x14ac:dyDescent="0.35">
      <c r="A679" s="31" t="s">
        <v>104</v>
      </c>
      <c r="B679" s="247"/>
      <c r="C679" s="39">
        <v>219576</v>
      </c>
      <c r="D679" s="97" t="s">
        <v>543</v>
      </c>
      <c r="E679" s="245" t="s">
        <v>2374</v>
      </c>
      <c r="F679" s="431">
        <f>SUMIF(lastik!C:C,C679,lastik!J:J)</f>
        <v>6</v>
      </c>
      <c r="G679" s="431">
        <f>F679</f>
        <v>6</v>
      </c>
      <c r="H679" s="431">
        <v>0</v>
      </c>
      <c r="I679" s="431">
        <v>4</v>
      </c>
      <c r="J679" s="431">
        <f>SUMIF(beklenen!F:F,C679,beklenen!J:J)</f>
        <v>0</v>
      </c>
      <c r="K679" s="431">
        <f t="shared" si="88"/>
        <v>0</v>
      </c>
      <c r="L679" s="435"/>
      <c r="M679" s="429"/>
      <c r="N679" s="429"/>
      <c r="O679" s="429"/>
    </row>
    <row r="680" spans="1:15" x14ac:dyDescent="0.35">
      <c r="A680" s="31" t="s">
        <v>104</v>
      </c>
      <c r="B680" s="247"/>
      <c r="C680" s="39">
        <v>519268</v>
      </c>
      <c r="D680" s="59" t="s">
        <v>543</v>
      </c>
      <c r="E680" s="245" t="s">
        <v>587</v>
      </c>
      <c r="F680" s="431">
        <f>SUMIF(lastik!C:C,C680,lastik!J:J)</f>
        <v>8</v>
      </c>
      <c r="G680" s="431">
        <f t="shared" si="89"/>
        <v>8</v>
      </c>
      <c r="H680" s="431">
        <v>4</v>
      </c>
      <c r="I680" s="431">
        <v>4</v>
      </c>
      <c r="J680" s="431">
        <f>SUMIF(beklenen!F:F,C680,beklenen!J:J)</f>
        <v>0</v>
      </c>
      <c r="K680" s="431">
        <f t="shared" si="88"/>
        <v>0</v>
      </c>
      <c r="L680" s="435"/>
      <c r="M680" s="429"/>
      <c r="N680" s="429"/>
      <c r="O680" s="439"/>
    </row>
    <row r="681" spans="1:15" x14ac:dyDescent="0.35">
      <c r="A681" s="31" t="s">
        <v>104</v>
      </c>
      <c r="B681" s="247"/>
      <c r="C681" s="206">
        <v>544008</v>
      </c>
      <c r="D681" s="206" t="s">
        <v>546</v>
      </c>
      <c r="E681" s="207" t="s">
        <v>3724</v>
      </c>
      <c r="F681" s="431">
        <f>SUMIF(lastik!C:C,C681,lastik!J:J)</f>
        <v>8</v>
      </c>
      <c r="G681" s="431">
        <f t="shared" ref="G681" si="94">F681</f>
        <v>8</v>
      </c>
      <c r="H681" s="431">
        <v>4</v>
      </c>
      <c r="I681" s="431">
        <v>8</v>
      </c>
      <c r="J681" s="431">
        <f>SUMIF(beklenen!F:F,C681,beklenen!J:J)</f>
        <v>0</v>
      </c>
      <c r="K681" s="431">
        <f t="shared" ref="K681" si="95">IF((G681+J681)&lt;=H681,H681-(G681+J681),0)-M681</f>
        <v>0</v>
      </c>
      <c r="L681" s="435"/>
      <c r="M681" s="429"/>
      <c r="N681" s="429"/>
      <c r="O681" s="439"/>
    </row>
    <row r="682" spans="1:15" x14ac:dyDescent="0.35">
      <c r="A682" s="31" t="s">
        <v>104</v>
      </c>
      <c r="B682" s="247"/>
      <c r="C682" s="37">
        <v>219428</v>
      </c>
      <c r="D682" s="129" t="s">
        <v>1430</v>
      </c>
      <c r="E682" s="37" t="s">
        <v>1431</v>
      </c>
      <c r="F682" s="431">
        <f>SUMIF(lastik!C:C,C682,lastik!J:J)</f>
        <v>4</v>
      </c>
      <c r="G682" s="431">
        <f t="shared" si="89"/>
        <v>4</v>
      </c>
      <c r="H682" s="431">
        <v>4</v>
      </c>
      <c r="I682" s="431">
        <v>4</v>
      </c>
      <c r="J682" s="431">
        <f>SUMIF(beklenen!F:F,C682,beklenen!J:J)</f>
        <v>0</v>
      </c>
      <c r="K682" s="431">
        <f t="shared" si="88"/>
        <v>0</v>
      </c>
      <c r="L682" s="435"/>
      <c r="M682" s="429"/>
      <c r="N682" s="429"/>
      <c r="O682" s="439"/>
    </row>
    <row r="683" spans="1:15" x14ac:dyDescent="0.35">
      <c r="A683" s="31" t="s">
        <v>104</v>
      </c>
      <c r="B683" s="247" t="s">
        <v>430</v>
      </c>
      <c r="C683" s="37">
        <v>612125</v>
      </c>
      <c r="D683" s="38" t="s">
        <v>1430</v>
      </c>
      <c r="E683" s="37" t="s">
        <v>1487</v>
      </c>
      <c r="F683" s="431">
        <f>SUMIF(lastik!C:C,C683,lastik!J:J)</f>
        <v>12</v>
      </c>
      <c r="G683" s="431">
        <f t="shared" si="89"/>
        <v>12</v>
      </c>
      <c r="H683" s="431">
        <v>0</v>
      </c>
      <c r="I683" s="431">
        <v>20</v>
      </c>
      <c r="J683" s="431">
        <f>SUMIF(beklenen!F:F,C683,beklenen!J:J)</f>
        <v>0</v>
      </c>
      <c r="L683" s="435"/>
      <c r="M683" s="429"/>
      <c r="N683" s="429"/>
      <c r="O683" s="439"/>
    </row>
    <row r="684" spans="1:15" x14ac:dyDescent="0.35">
      <c r="A684" s="31" t="s">
        <v>104</v>
      </c>
      <c r="B684" s="247" t="s">
        <v>430</v>
      </c>
      <c r="C684" s="396">
        <v>511255</v>
      </c>
      <c r="D684" s="325" t="s">
        <v>1224</v>
      </c>
      <c r="E684" s="341" t="s">
        <v>1773</v>
      </c>
      <c r="F684" s="431">
        <f>SUMIF(lastik!C:C,C684,lastik!J:J)</f>
        <v>0</v>
      </c>
      <c r="G684" s="431">
        <f t="shared" si="89"/>
        <v>0</v>
      </c>
      <c r="H684" s="431">
        <v>4</v>
      </c>
      <c r="I684" s="431">
        <v>4</v>
      </c>
      <c r="J684" s="431">
        <f>SUMIF(beklenen!F:F,C684,beklenen!J:J)</f>
        <v>0</v>
      </c>
      <c r="K684" s="431">
        <f t="shared" ref="K684:K723" si="96">IF((G684+J684)&lt;=H684,H684-(G684+J684),0)-M684</f>
        <v>4</v>
      </c>
      <c r="L684" s="435"/>
      <c r="M684" s="429"/>
      <c r="N684" s="429"/>
      <c r="O684" s="439"/>
    </row>
    <row r="685" spans="1:15" x14ac:dyDescent="0.35">
      <c r="A685" s="31" t="s">
        <v>104</v>
      </c>
      <c r="B685" s="247"/>
      <c r="C685" s="37">
        <v>519783</v>
      </c>
      <c r="D685" s="131" t="s">
        <v>500</v>
      </c>
      <c r="E685" s="37" t="s">
        <v>2358</v>
      </c>
      <c r="F685" s="431">
        <f>SUMIF(lastik!C:C,C685,lastik!J:J)</f>
        <v>12</v>
      </c>
      <c r="G685" s="431">
        <f t="shared" ref="G685:G691" si="97">F685</f>
        <v>12</v>
      </c>
      <c r="H685" s="431">
        <v>4</v>
      </c>
      <c r="I685" s="431">
        <v>4</v>
      </c>
      <c r="J685" s="431">
        <f>SUMIF(beklenen!F:F,C685,beklenen!J:J)</f>
        <v>0</v>
      </c>
      <c r="K685" s="431">
        <f t="shared" si="96"/>
        <v>0</v>
      </c>
      <c r="L685" s="435"/>
      <c r="M685" s="429"/>
      <c r="N685" s="429"/>
      <c r="O685" s="439"/>
    </row>
    <row r="686" spans="1:15" x14ac:dyDescent="0.35">
      <c r="A686" s="31" t="s">
        <v>104</v>
      </c>
      <c r="B686" s="247"/>
      <c r="C686" s="37">
        <v>519051</v>
      </c>
      <c r="D686" s="142" t="s">
        <v>500</v>
      </c>
      <c r="E686" s="37" t="s">
        <v>1386</v>
      </c>
      <c r="F686" s="431">
        <f>SUMIF(lastik!C:C,C686,lastik!J:J)</f>
        <v>0</v>
      </c>
      <c r="G686" s="431">
        <f t="shared" si="97"/>
        <v>0</v>
      </c>
      <c r="H686" s="431">
        <v>4</v>
      </c>
      <c r="I686" s="431">
        <v>4</v>
      </c>
      <c r="J686" s="431">
        <f>SUMIF(beklenen!F:F,C686,beklenen!J:J)</f>
        <v>0</v>
      </c>
      <c r="K686" s="431">
        <f t="shared" si="96"/>
        <v>4</v>
      </c>
      <c r="L686" s="435"/>
      <c r="M686" s="429"/>
      <c r="N686" s="429"/>
      <c r="O686" s="439"/>
    </row>
    <row r="687" spans="1:15" x14ac:dyDescent="0.35">
      <c r="A687" s="31" t="s">
        <v>104</v>
      </c>
      <c r="B687" s="247"/>
      <c r="C687" s="37">
        <v>519887</v>
      </c>
      <c r="D687" s="158" t="s">
        <v>500</v>
      </c>
      <c r="E687" s="37" t="s">
        <v>760</v>
      </c>
      <c r="F687" s="431">
        <f>SUMIF(lastik!C:C,C687,lastik!J:J)</f>
        <v>2</v>
      </c>
      <c r="G687" s="431">
        <f t="shared" si="97"/>
        <v>2</v>
      </c>
      <c r="H687" s="431">
        <v>4</v>
      </c>
      <c r="I687" s="431">
        <v>4</v>
      </c>
      <c r="J687" s="431">
        <f>SUMIF(beklenen!F:F,C687,beklenen!J:J)</f>
        <v>0</v>
      </c>
      <c r="K687" s="431">
        <f t="shared" si="96"/>
        <v>2</v>
      </c>
      <c r="L687" s="435"/>
      <c r="M687" s="429"/>
      <c r="N687" s="429"/>
      <c r="O687" s="439"/>
    </row>
    <row r="688" spans="1:15" x14ac:dyDescent="0.35">
      <c r="A688" s="31" t="s">
        <v>104</v>
      </c>
      <c r="B688" s="247" t="s">
        <v>430</v>
      </c>
      <c r="C688" s="37">
        <v>212999</v>
      </c>
      <c r="D688" s="142" t="s">
        <v>500</v>
      </c>
      <c r="E688" s="37" t="s">
        <v>511</v>
      </c>
      <c r="F688" s="431">
        <f>SUMIF(lastik!C:C,C688,lastik!J:J)</f>
        <v>12</v>
      </c>
      <c r="G688" s="431">
        <f t="shared" si="97"/>
        <v>12</v>
      </c>
      <c r="H688" s="431">
        <v>0</v>
      </c>
      <c r="I688" s="431">
        <v>4</v>
      </c>
      <c r="J688" s="431">
        <f>SUMIF(beklenen!F:F,C688,beklenen!J:J)</f>
        <v>0</v>
      </c>
      <c r="K688" s="431">
        <f t="shared" si="96"/>
        <v>0</v>
      </c>
      <c r="L688" s="435"/>
      <c r="M688" s="429"/>
      <c r="N688" s="429"/>
      <c r="O688" s="429"/>
    </row>
    <row r="689" spans="1:15" x14ac:dyDescent="0.35">
      <c r="A689" s="31" t="s">
        <v>104</v>
      </c>
      <c r="B689" s="247" t="s">
        <v>430</v>
      </c>
      <c r="C689" s="37">
        <v>612112</v>
      </c>
      <c r="D689" s="64" t="s">
        <v>500</v>
      </c>
      <c r="E689" s="37" t="s">
        <v>1478</v>
      </c>
      <c r="F689" s="431">
        <f>SUMIF(lastik!C:C,C689,lastik!J:J)</f>
        <v>18</v>
      </c>
      <c r="G689" s="431">
        <f t="shared" si="97"/>
        <v>18</v>
      </c>
      <c r="H689" s="431">
        <v>0</v>
      </c>
      <c r="I689" s="431">
        <v>4</v>
      </c>
      <c r="J689" s="431">
        <f>SUMIF(beklenen!F:F,C689,beklenen!J:J)</f>
        <v>0</v>
      </c>
      <c r="K689" s="431">
        <f t="shared" si="96"/>
        <v>0</v>
      </c>
      <c r="L689" s="435"/>
      <c r="M689" s="429"/>
      <c r="N689" s="429"/>
      <c r="O689" s="429"/>
    </row>
    <row r="690" spans="1:15" x14ac:dyDescent="0.35">
      <c r="A690" s="337" t="s">
        <v>104</v>
      </c>
      <c r="B690" s="334"/>
      <c r="C690" s="245">
        <v>219986</v>
      </c>
      <c r="D690" s="62" t="s">
        <v>176</v>
      </c>
      <c r="E690" s="245" t="s">
        <v>482</v>
      </c>
      <c r="F690" s="431">
        <f>SUMIF(lastik!C:C,C690,lastik!J:J)</f>
        <v>0</v>
      </c>
      <c r="G690" s="431">
        <f t="shared" si="97"/>
        <v>0</v>
      </c>
      <c r="H690" s="431">
        <v>4</v>
      </c>
      <c r="I690" s="431">
        <v>4</v>
      </c>
      <c r="J690" s="431">
        <f>SUMIF(beklenen!F:F,C690,beklenen!J:J)</f>
        <v>0</v>
      </c>
      <c r="K690" s="431">
        <f t="shared" si="96"/>
        <v>4</v>
      </c>
      <c r="L690" s="435"/>
      <c r="M690" s="429"/>
      <c r="N690" s="429"/>
      <c r="O690" s="439"/>
    </row>
    <row r="691" spans="1:15" x14ac:dyDescent="0.35">
      <c r="A691" s="337" t="s">
        <v>104</v>
      </c>
      <c r="B691" s="334"/>
      <c r="C691" s="39">
        <v>219427</v>
      </c>
      <c r="D691" s="246" t="s">
        <v>176</v>
      </c>
      <c r="E691" s="245" t="s">
        <v>1307</v>
      </c>
      <c r="F691" s="431">
        <f>SUMIF(lastik!C:C,C691,lastik!J:J)</f>
        <v>4</v>
      </c>
      <c r="G691" s="431">
        <f t="shared" si="97"/>
        <v>4</v>
      </c>
      <c r="H691" s="431">
        <v>0</v>
      </c>
      <c r="I691" s="431">
        <v>4</v>
      </c>
      <c r="J691" s="431">
        <f>SUMIF(beklenen!F:F,C691,beklenen!J:J)</f>
        <v>4</v>
      </c>
      <c r="K691" s="431">
        <f t="shared" si="96"/>
        <v>0</v>
      </c>
      <c r="L691" s="435"/>
      <c r="M691" s="429"/>
      <c r="N691" s="429"/>
      <c r="O691" s="439"/>
    </row>
    <row r="692" spans="1:15" x14ac:dyDescent="0.35">
      <c r="A692" s="337" t="s">
        <v>104</v>
      </c>
      <c r="B692" s="334"/>
      <c r="C692" s="245">
        <v>519585</v>
      </c>
      <c r="D692" s="246" t="s">
        <v>176</v>
      </c>
      <c r="E692" s="245" t="s">
        <v>2239</v>
      </c>
      <c r="F692" s="431">
        <f>SUMIF(lastik!C:C,C692,lastik!J:J)</f>
        <v>0</v>
      </c>
      <c r="G692" s="431">
        <f>F692</f>
        <v>0</v>
      </c>
      <c r="H692" s="431">
        <v>4</v>
      </c>
      <c r="I692" s="431">
        <v>4</v>
      </c>
      <c r="J692" s="431">
        <f>SUMIF(beklenen!F:F,C692,beklenen!J:J)</f>
        <v>4</v>
      </c>
      <c r="K692" s="431">
        <f t="shared" si="96"/>
        <v>0</v>
      </c>
      <c r="L692" s="435"/>
      <c r="M692" s="429"/>
      <c r="N692" s="429"/>
      <c r="O692" s="439"/>
    </row>
    <row r="693" spans="1:15" x14ac:dyDescent="0.35">
      <c r="A693" s="337" t="s">
        <v>104</v>
      </c>
      <c r="B693" s="334"/>
      <c r="C693" s="39">
        <v>519775</v>
      </c>
      <c r="D693" s="43" t="s">
        <v>176</v>
      </c>
      <c r="E693" s="245" t="s">
        <v>2357</v>
      </c>
      <c r="F693" s="431">
        <f>SUMIF(lastik!C:C,C693,lastik!J:J)</f>
        <v>15</v>
      </c>
      <c r="G693" s="431">
        <f t="shared" ref="G693:G699" si="98">F693</f>
        <v>15</v>
      </c>
      <c r="H693" s="431">
        <v>4</v>
      </c>
      <c r="I693" s="431">
        <v>4</v>
      </c>
      <c r="J693" s="431">
        <f>SUMIF(beklenen!F:F,C693,beklenen!J:J)</f>
        <v>0</v>
      </c>
      <c r="K693" s="431">
        <f t="shared" si="96"/>
        <v>0</v>
      </c>
      <c r="L693" s="435"/>
      <c r="M693" s="429"/>
      <c r="N693" s="429"/>
      <c r="O693" s="439"/>
    </row>
    <row r="694" spans="1:15" x14ac:dyDescent="0.35">
      <c r="A694" s="337" t="s">
        <v>104</v>
      </c>
      <c r="B694" s="334"/>
      <c r="C694" s="245">
        <v>519421</v>
      </c>
      <c r="D694" s="246" t="s">
        <v>176</v>
      </c>
      <c r="E694" s="48" t="s">
        <v>2355</v>
      </c>
      <c r="F694" s="431">
        <f>SUMIF(lastik!C:C,C694,lastik!J:J)</f>
        <v>0</v>
      </c>
      <c r="J694" s="431">
        <f>SUMIF(beklenen!F:F,C694,beklenen!J:J)</f>
        <v>0</v>
      </c>
      <c r="K694" s="431">
        <f t="shared" si="96"/>
        <v>0</v>
      </c>
      <c r="L694" s="435"/>
      <c r="M694" s="429"/>
      <c r="N694" s="429"/>
      <c r="O694" s="439"/>
    </row>
    <row r="695" spans="1:15" x14ac:dyDescent="0.35">
      <c r="A695" s="337" t="s">
        <v>104</v>
      </c>
      <c r="B695" s="334"/>
      <c r="C695" s="245">
        <v>519375</v>
      </c>
      <c r="D695" s="246" t="s">
        <v>176</v>
      </c>
      <c r="E695" s="245" t="s">
        <v>2356</v>
      </c>
      <c r="F695" s="431">
        <f>SUMIF(lastik!C:C,C695,lastik!J:J)</f>
        <v>3</v>
      </c>
      <c r="G695" s="431">
        <f>F695+F694</f>
        <v>3</v>
      </c>
      <c r="H695" s="431">
        <v>4</v>
      </c>
      <c r="I695" s="431">
        <v>8</v>
      </c>
      <c r="J695" s="431">
        <f>SUMIF(beklenen!F:F,C695,beklenen!J:J)</f>
        <v>0</v>
      </c>
      <c r="K695" s="431">
        <f t="shared" si="96"/>
        <v>1</v>
      </c>
      <c r="L695" s="435"/>
      <c r="M695" s="429"/>
      <c r="N695" s="429"/>
      <c r="O695" s="439"/>
    </row>
    <row r="696" spans="1:15" x14ac:dyDescent="0.35">
      <c r="A696" s="337" t="s">
        <v>104</v>
      </c>
      <c r="B696" s="334"/>
      <c r="C696" s="245">
        <v>619352</v>
      </c>
      <c r="D696" s="246" t="s">
        <v>176</v>
      </c>
      <c r="E696" s="245" t="s">
        <v>2851</v>
      </c>
      <c r="F696" s="431">
        <f>SUMIF(lastik!C:C,C696,lastik!J:J)</f>
        <v>4</v>
      </c>
      <c r="G696" s="431">
        <f>F696+F695</f>
        <v>7</v>
      </c>
      <c r="H696" s="431">
        <v>4</v>
      </c>
      <c r="I696" s="431">
        <v>8</v>
      </c>
      <c r="J696" s="431">
        <f>SUMIF(beklenen!F:F,C696,beklenen!J:J)</f>
        <v>0</v>
      </c>
      <c r="K696" s="431">
        <f t="shared" si="96"/>
        <v>0</v>
      </c>
      <c r="L696" s="435"/>
      <c r="M696" s="429"/>
      <c r="N696" s="429"/>
      <c r="O696" s="439"/>
    </row>
    <row r="697" spans="1:15" x14ac:dyDescent="0.35">
      <c r="A697" s="337" t="s">
        <v>104</v>
      </c>
      <c r="B697" s="334" t="s">
        <v>430</v>
      </c>
      <c r="C697" s="245">
        <v>212915</v>
      </c>
      <c r="D697" s="246" t="s">
        <v>176</v>
      </c>
      <c r="E697" s="245" t="s">
        <v>519</v>
      </c>
      <c r="F697" s="431">
        <f>SUMIF(lastik!C:C,C697,lastik!J:J)</f>
        <v>24</v>
      </c>
      <c r="G697" s="431">
        <f t="shared" si="98"/>
        <v>24</v>
      </c>
      <c r="H697" s="431">
        <v>4</v>
      </c>
      <c r="I697" s="431">
        <v>4</v>
      </c>
      <c r="J697" s="431">
        <f>SUMIF(beklenen!F:F,C697,beklenen!J:J)</f>
        <v>0</v>
      </c>
      <c r="K697" s="431">
        <f t="shared" si="96"/>
        <v>0</v>
      </c>
      <c r="L697" s="435"/>
      <c r="M697" s="429"/>
      <c r="N697" s="429"/>
      <c r="O697" s="429"/>
    </row>
    <row r="698" spans="1:15" x14ac:dyDescent="0.35">
      <c r="A698" s="337" t="s">
        <v>104</v>
      </c>
      <c r="B698" s="334" t="s">
        <v>430</v>
      </c>
      <c r="C698" s="245">
        <v>612127</v>
      </c>
      <c r="D698" s="62" t="s">
        <v>176</v>
      </c>
      <c r="E698" s="245" t="s">
        <v>1477</v>
      </c>
      <c r="F698" s="431">
        <f>SUMIF(lastik!C:C,C698,lastik!J:J)</f>
        <v>5</v>
      </c>
      <c r="G698" s="431">
        <f t="shared" si="98"/>
        <v>5</v>
      </c>
      <c r="H698" s="431">
        <v>4</v>
      </c>
      <c r="I698" s="431">
        <v>4</v>
      </c>
      <c r="J698" s="431">
        <f>SUMIF(beklenen!F:F,C698,beklenen!J:J)</f>
        <v>22</v>
      </c>
      <c r="K698" s="431">
        <f t="shared" si="96"/>
        <v>0</v>
      </c>
      <c r="L698" s="435"/>
      <c r="M698" s="429"/>
      <c r="N698" s="429"/>
      <c r="O698" s="429"/>
    </row>
    <row r="699" spans="1:15" x14ac:dyDescent="0.35">
      <c r="A699" s="31" t="s">
        <v>104</v>
      </c>
      <c r="B699" s="247" t="s">
        <v>430</v>
      </c>
      <c r="C699" s="245">
        <v>511998</v>
      </c>
      <c r="D699" s="124" t="s">
        <v>176</v>
      </c>
      <c r="E699" s="245" t="s">
        <v>1649</v>
      </c>
      <c r="F699" s="431">
        <f>SUMIF(lastik!C:C,C699,lastik!J:J)</f>
        <v>12</v>
      </c>
      <c r="G699" s="431">
        <f t="shared" si="98"/>
        <v>12</v>
      </c>
      <c r="H699" s="431">
        <v>4</v>
      </c>
      <c r="I699" s="431">
        <v>8</v>
      </c>
      <c r="J699" s="431">
        <f>SUMIF(beklenen!F:F,C699,beklenen!J:J)</f>
        <v>0</v>
      </c>
      <c r="K699" s="431">
        <f t="shared" si="96"/>
        <v>0</v>
      </c>
      <c r="L699" s="435"/>
      <c r="M699" s="429"/>
      <c r="N699" s="429"/>
      <c r="O699" s="429"/>
    </row>
    <row r="700" spans="1:15" x14ac:dyDescent="0.35">
      <c r="A700" s="31" t="s">
        <v>104</v>
      </c>
      <c r="B700" s="247" t="s">
        <v>430</v>
      </c>
      <c r="C700" s="37">
        <v>511105</v>
      </c>
      <c r="D700" s="231" t="s">
        <v>1650</v>
      </c>
      <c r="E700" s="37" t="s">
        <v>1651</v>
      </c>
      <c r="F700" s="431">
        <f>SUMIF(lastik!C:C,C700,lastik!J:J)</f>
        <v>6</v>
      </c>
      <c r="G700" s="431">
        <f t="shared" ref="G700:G708" si="99">F700</f>
        <v>6</v>
      </c>
      <c r="H700" s="431">
        <v>0</v>
      </c>
      <c r="I700" s="431">
        <v>8</v>
      </c>
      <c r="J700" s="431">
        <f>SUMIF(beklenen!F:F,C700,beklenen!J:J)</f>
        <v>0</v>
      </c>
      <c r="K700" s="431">
        <f t="shared" si="96"/>
        <v>0</v>
      </c>
      <c r="L700" s="435"/>
      <c r="M700" s="429"/>
      <c r="N700" s="429"/>
      <c r="O700" s="429"/>
    </row>
    <row r="701" spans="1:15" x14ac:dyDescent="0.35">
      <c r="A701" s="31" t="s">
        <v>104</v>
      </c>
      <c r="B701" s="247" t="s">
        <v>430</v>
      </c>
      <c r="C701" s="215">
        <v>511946</v>
      </c>
      <c r="D701" s="162" t="s">
        <v>817</v>
      </c>
      <c r="E701" s="280" t="s">
        <v>818</v>
      </c>
      <c r="F701" s="431">
        <f>SUMIF(lastik!C:C,C701,lastik!J:J)</f>
        <v>12</v>
      </c>
      <c r="G701" s="431">
        <f t="shared" si="99"/>
        <v>12</v>
      </c>
      <c r="H701" s="431">
        <v>0</v>
      </c>
      <c r="I701" s="431">
        <v>4</v>
      </c>
      <c r="J701" s="431">
        <f>SUMIF(beklenen!F:F,C701,beklenen!J:J)</f>
        <v>0</v>
      </c>
      <c r="K701" s="431">
        <f t="shared" si="96"/>
        <v>0</v>
      </c>
      <c r="L701" s="435"/>
      <c r="M701" s="429"/>
      <c r="N701" s="429"/>
      <c r="O701" s="429"/>
    </row>
    <row r="702" spans="1:15" x14ac:dyDescent="0.35">
      <c r="A702" s="31" t="s">
        <v>104</v>
      </c>
      <c r="B702" s="335"/>
      <c r="C702" s="86">
        <v>519990</v>
      </c>
      <c r="D702" s="159" t="s">
        <v>756</v>
      </c>
      <c r="E702" s="89" t="s">
        <v>757</v>
      </c>
      <c r="F702" s="431">
        <f>SUMIF(lastik!C:C,C702,lastik!J:J)</f>
        <v>4</v>
      </c>
      <c r="G702" s="431">
        <f t="shared" si="99"/>
        <v>4</v>
      </c>
      <c r="H702" s="431">
        <v>4</v>
      </c>
      <c r="I702" s="431">
        <v>4</v>
      </c>
      <c r="J702" s="431">
        <f>SUMIF(beklenen!F:F,C702,beklenen!J:J)</f>
        <v>0</v>
      </c>
      <c r="K702" s="431">
        <f t="shared" si="96"/>
        <v>0</v>
      </c>
      <c r="L702" s="435"/>
      <c r="M702" s="429"/>
      <c r="N702" s="429"/>
      <c r="O702" s="439"/>
    </row>
    <row r="703" spans="1:15" x14ac:dyDescent="0.35">
      <c r="A703" s="31" t="s">
        <v>104</v>
      </c>
      <c r="B703" s="335"/>
      <c r="C703" s="359">
        <v>518119</v>
      </c>
      <c r="D703" s="160" t="s">
        <v>742</v>
      </c>
      <c r="E703" s="359" t="s">
        <v>1905</v>
      </c>
      <c r="F703" s="431">
        <f>SUMIF(lastik!C:C,C703,lastik!J:J)</f>
        <v>4</v>
      </c>
      <c r="G703" s="431">
        <f t="shared" si="99"/>
        <v>4</v>
      </c>
      <c r="H703" s="431">
        <v>4</v>
      </c>
      <c r="I703" s="431">
        <v>4</v>
      </c>
      <c r="J703" s="431">
        <f>SUMIF(beklenen!F:F,C703,beklenen!J:J)</f>
        <v>0</v>
      </c>
      <c r="K703" s="431">
        <f t="shared" si="96"/>
        <v>0</v>
      </c>
      <c r="L703" s="435"/>
      <c r="M703" s="429"/>
      <c r="N703" s="429"/>
      <c r="O703" s="439"/>
    </row>
    <row r="704" spans="1:15" x14ac:dyDescent="0.35">
      <c r="A704" s="31" t="s">
        <v>104</v>
      </c>
      <c r="B704" s="247" t="s">
        <v>430</v>
      </c>
      <c r="C704" s="89">
        <v>511774</v>
      </c>
      <c r="D704" s="161" t="s">
        <v>1652</v>
      </c>
      <c r="E704" s="89" t="s">
        <v>1653</v>
      </c>
      <c r="F704" s="431">
        <f>SUMIF(lastik!C:C,C704,lastik!J:J)</f>
        <v>8</v>
      </c>
      <c r="G704" s="431">
        <f t="shared" si="99"/>
        <v>8</v>
      </c>
      <c r="H704" s="431">
        <v>4</v>
      </c>
      <c r="I704" s="431">
        <v>8</v>
      </c>
      <c r="J704" s="431">
        <f>SUMIF(beklenen!F:F,C704,beklenen!J:J)</f>
        <v>0</v>
      </c>
      <c r="K704" s="431">
        <f t="shared" si="96"/>
        <v>0</v>
      </c>
      <c r="L704" s="435"/>
      <c r="M704" s="429"/>
      <c r="N704" s="429"/>
      <c r="O704" s="439"/>
    </row>
    <row r="705" spans="1:23" x14ac:dyDescent="0.35">
      <c r="A705" s="31" t="s">
        <v>104</v>
      </c>
      <c r="B705" s="125"/>
      <c r="C705" s="92">
        <v>519320</v>
      </c>
      <c r="D705" s="360" t="s">
        <v>775</v>
      </c>
      <c r="E705" s="92" t="s">
        <v>776</v>
      </c>
      <c r="F705" s="431">
        <f>SUMIF(lastik!C:C,C705,lastik!J:J)</f>
        <v>4</v>
      </c>
      <c r="G705" s="431">
        <f t="shared" si="99"/>
        <v>4</v>
      </c>
      <c r="H705" s="431">
        <v>4</v>
      </c>
      <c r="I705" s="431">
        <v>8</v>
      </c>
      <c r="J705" s="431">
        <f>SUMIF(beklenen!F:F,C705,beklenen!J:J)</f>
        <v>0</v>
      </c>
      <c r="K705" s="431">
        <f t="shared" si="96"/>
        <v>0</v>
      </c>
      <c r="L705" s="435"/>
      <c r="M705" s="429"/>
      <c r="N705" s="429"/>
      <c r="O705" s="439"/>
    </row>
    <row r="706" spans="1:23" x14ac:dyDescent="0.35">
      <c r="A706" s="31" t="s">
        <v>104</v>
      </c>
      <c r="B706" s="247" t="s">
        <v>430</v>
      </c>
      <c r="C706" s="92">
        <v>545846</v>
      </c>
      <c r="D706" s="144" t="s">
        <v>775</v>
      </c>
      <c r="E706" s="92" t="s">
        <v>2423</v>
      </c>
      <c r="F706" s="431">
        <f>SUMIF(lastik!C:C,C706,lastik!J:J)</f>
        <v>6</v>
      </c>
      <c r="G706" s="431">
        <f>F706</f>
        <v>6</v>
      </c>
      <c r="H706" s="431">
        <v>4</v>
      </c>
      <c r="I706" s="431">
        <v>8</v>
      </c>
      <c r="J706" s="431">
        <f>SUMIF(beklenen!F:F,C706,beklenen!J:J)</f>
        <v>0</v>
      </c>
      <c r="K706" s="431">
        <f t="shared" si="96"/>
        <v>0</v>
      </c>
      <c r="L706" s="435"/>
      <c r="M706" s="429"/>
      <c r="N706" s="429"/>
      <c r="O706" s="439"/>
    </row>
    <row r="707" spans="1:23" x14ac:dyDescent="0.35">
      <c r="A707" s="31" t="s">
        <v>104</v>
      </c>
      <c r="B707" s="335"/>
      <c r="C707" s="89">
        <v>519570</v>
      </c>
      <c r="D707" s="159" t="s">
        <v>793</v>
      </c>
      <c r="E707" s="89" t="s">
        <v>794</v>
      </c>
      <c r="F707" s="431">
        <f>SUMIF(lastik!C:C,C707,lastik!J:J)</f>
        <v>0</v>
      </c>
      <c r="G707" s="431">
        <f t="shared" si="99"/>
        <v>0</v>
      </c>
      <c r="H707" s="431">
        <v>4</v>
      </c>
      <c r="I707" s="431">
        <v>4</v>
      </c>
      <c r="J707" s="431">
        <f>SUMIF(beklenen!F:F,C707,beklenen!J:J)</f>
        <v>0</v>
      </c>
      <c r="K707" s="431">
        <f t="shared" si="96"/>
        <v>4</v>
      </c>
      <c r="L707" s="435"/>
      <c r="M707" s="429"/>
      <c r="N707" s="429"/>
      <c r="O707" s="439"/>
    </row>
    <row r="708" spans="1:23" x14ac:dyDescent="0.35">
      <c r="A708" s="31" t="s">
        <v>104</v>
      </c>
      <c r="B708" s="335"/>
      <c r="C708" s="359">
        <v>219521</v>
      </c>
      <c r="D708" s="234" t="s">
        <v>2181</v>
      </c>
      <c r="E708" s="359" t="s">
        <v>2182</v>
      </c>
      <c r="F708" s="431">
        <f>SUMIF(lastik!C:C,C708,lastik!J:J)</f>
        <v>0</v>
      </c>
      <c r="G708" s="431">
        <f t="shared" si="99"/>
        <v>0</v>
      </c>
      <c r="H708" s="431">
        <v>4</v>
      </c>
      <c r="I708" s="431">
        <v>4</v>
      </c>
      <c r="J708" s="431">
        <f>SUMIF(beklenen!F:F,C708,beklenen!J:J)</f>
        <v>0</v>
      </c>
      <c r="K708" s="431">
        <f t="shared" si="96"/>
        <v>4</v>
      </c>
      <c r="L708" s="435"/>
      <c r="M708" s="429"/>
      <c r="N708" s="429"/>
      <c r="O708" s="439"/>
    </row>
    <row r="709" spans="1:23" x14ac:dyDescent="0.35">
      <c r="A709" s="31" t="s">
        <v>104</v>
      </c>
      <c r="B709" s="247" t="s">
        <v>430</v>
      </c>
      <c r="C709" s="89">
        <v>511236</v>
      </c>
      <c r="D709" s="317" t="s">
        <v>1421</v>
      </c>
      <c r="E709" s="89" t="s">
        <v>1771</v>
      </c>
      <c r="F709" s="431">
        <f>SUMIF(lastik!C:C,C709,lastik!J:J)</f>
        <v>8</v>
      </c>
      <c r="G709" s="431">
        <f t="shared" ref="G709:G716" si="100">F709</f>
        <v>8</v>
      </c>
      <c r="H709" s="431">
        <v>4</v>
      </c>
      <c r="I709" s="431">
        <v>4</v>
      </c>
      <c r="J709" s="431">
        <f>SUMIF(beklenen!F:F,C709,beklenen!J:J)</f>
        <v>0</v>
      </c>
      <c r="K709" s="431">
        <f t="shared" si="96"/>
        <v>0</v>
      </c>
      <c r="L709" s="435"/>
      <c r="M709" s="429"/>
      <c r="N709" s="429"/>
      <c r="O709" s="439"/>
    </row>
    <row r="710" spans="1:23" x14ac:dyDescent="0.35">
      <c r="A710" s="31" t="s">
        <v>104</v>
      </c>
      <c r="B710" s="247" t="s">
        <v>430</v>
      </c>
      <c r="C710" s="89">
        <v>511802</v>
      </c>
      <c r="D710" s="64" t="s">
        <v>1421</v>
      </c>
      <c r="E710" s="89" t="s">
        <v>2003</v>
      </c>
      <c r="F710" s="431">
        <f>SUMIF(lastik!C:C,C710,lastik!J:J)</f>
        <v>4</v>
      </c>
      <c r="G710" s="431">
        <f t="shared" si="100"/>
        <v>4</v>
      </c>
      <c r="H710" s="431">
        <v>4</v>
      </c>
      <c r="I710" s="431">
        <v>4</v>
      </c>
      <c r="J710" s="431">
        <f>SUMIF(beklenen!F:F,C710,beklenen!J:J)</f>
        <v>0</v>
      </c>
      <c r="K710" s="431">
        <f t="shared" si="96"/>
        <v>0</v>
      </c>
      <c r="L710" s="435"/>
      <c r="M710" s="429"/>
      <c r="N710" s="429"/>
      <c r="O710" s="439"/>
    </row>
    <row r="711" spans="1:23" x14ac:dyDescent="0.35">
      <c r="A711" s="31" t="s">
        <v>104</v>
      </c>
      <c r="B711" s="247"/>
      <c r="C711" s="90">
        <v>219527</v>
      </c>
      <c r="D711" s="131" t="s">
        <v>2083</v>
      </c>
      <c r="E711" s="90" t="s">
        <v>2084</v>
      </c>
      <c r="F711" s="431">
        <f>SUMIF(lastik!C:C,C711,lastik!J:J)</f>
        <v>6</v>
      </c>
      <c r="G711" s="431">
        <f t="shared" si="100"/>
        <v>6</v>
      </c>
      <c r="H711" s="431">
        <v>4</v>
      </c>
      <c r="I711" s="431">
        <v>4</v>
      </c>
      <c r="J711" s="431">
        <f>SUMIF(beklenen!F:F,C711,beklenen!J:J)</f>
        <v>0</v>
      </c>
      <c r="K711" s="431">
        <f t="shared" si="96"/>
        <v>0</v>
      </c>
      <c r="L711" s="435"/>
      <c r="M711" s="429"/>
      <c r="N711" s="429"/>
      <c r="O711" s="439"/>
    </row>
    <row r="712" spans="1:23" x14ac:dyDescent="0.35">
      <c r="A712" s="31" t="s">
        <v>104</v>
      </c>
      <c r="B712" s="247"/>
      <c r="C712" s="90">
        <v>519007</v>
      </c>
      <c r="D712" s="158" t="s">
        <v>2083</v>
      </c>
      <c r="E712" s="90" t="s">
        <v>2357</v>
      </c>
      <c r="F712" s="431">
        <f>SUMIF(lastik!C:C,C712,lastik!J:J)</f>
        <v>4</v>
      </c>
      <c r="G712" s="431">
        <f t="shared" ref="G712" si="101">F712</f>
        <v>4</v>
      </c>
      <c r="H712" s="431">
        <v>4</v>
      </c>
      <c r="I712" s="431">
        <v>4</v>
      </c>
      <c r="J712" s="431">
        <f>SUMIF(beklenen!F:F,C712,beklenen!J:J)</f>
        <v>0</v>
      </c>
      <c r="K712" s="431">
        <f t="shared" ref="K712" si="102">IF((G712+J712)&lt;=H712,H712-(G712+J712),0)-M712</f>
        <v>0</v>
      </c>
      <c r="L712" s="435"/>
      <c r="M712" s="429"/>
      <c r="N712" s="429"/>
      <c r="O712" s="439"/>
    </row>
    <row r="713" spans="1:23" x14ac:dyDescent="0.35">
      <c r="A713" s="31" t="s">
        <v>104</v>
      </c>
      <c r="B713" s="247"/>
      <c r="C713" s="90">
        <v>519596</v>
      </c>
      <c r="D713" s="64" t="s">
        <v>2083</v>
      </c>
      <c r="E713" s="90" t="s">
        <v>2239</v>
      </c>
      <c r="F713" s="431">
        <f>SUMIF(lastik!C:C,C713,lastik!J:J)</f>
        <v>4</v>
      </c>
      <c r="G713" s="431">
        <f t="shared" si="100"/>
        <v>4</v>
      </c>
      <c r="H713" s="431">
        <v>4</v>
      </c>
      <c r="I713" s="431">
        <v>4</v>
      </c>
      <c r="J713" s="431">
        <f>SUMIF(beklenen!F:F,C713,beklenen!J:J)</f>
        <v>0</v>
      </c>
      <c r="K713" s="431">
        <f t="shared" si="96"/>
        <v>0</v>
      </c>
      <c r="L713" s="435"/>
      <c r="M713" s="429"/>
      <c r="N713" s="429"/>
      <c r="O713" s="439"/>
      <c r="W713" s="429" t="s">
        <v>366</v>
      </c>
    </row>
    <row r="714" spans="1:23" x14ac:dyDescent="0.35">
      <c r="A714" s="31" t="s">
        <v>104</v>
      </c>
      <c r="B714" s="335"/>
      <c r="C714" s="89">
        <v>519599</v>
      </c>
      <c r="D714" s="159" t="s">
        <v>795</v>
      </c>
      <c r="E714" s="89" t="s">
        <v>796</v>
      </c>
      <c r="F714" s="431">
        <f>SUMIF(lastik!C:C,C714,lastik!J:J)</f>
        <v>2</v>
      </c>
      <c r="G714" s="431">
        <f t="shared" si="100"/>
        <v>2</v>
      </c>
      <c r="H714" s="431">
        <v>4</v>
      </c>
      <c r="I714" s="431">
        <v>4</v>
      </c>
      <c r="J714" s="431">
        <f>SUMIF(beklenen!F:F,C714,beklenen!J:J)</f>
        <v>0</v>
      </c>
      <c r="K714" s="431">
        <f t="shared" si="96"/>
        <v>2</v>
      </c>
      <c r="L714" s="435"/>
      <c r="M714" s="429"/>
      <c r="N714" s="429"/>
      <c r="O714" s="439"/>
    </row>
    <row r="715" spans="1:23" x14ac:dyDescent="0.35">
      <c r="A715" s="31" t="s">
        <v>104</v>
      </c>
      <c r="B715" s="335"/>
      <c r="C715" s="445">
        <v>519699</v>
      </c>
      <c r="D715" s="289" t="s">
        <v>2281</v>
      </c>
      <c r="E715" s="445" t="s">
        <v>2282</v>
      </c>
      <c r="F715" s="431">
        <f>SUMIF(lastik!C:C,C715,lastik!J:J)</f>
        <v>4</v>
      </c>
      <c r="G715" s="431">
        <f>F715</f>
        <v>4</v>
      </c>
      <c r="H715" s="431">
        <v>4</v>
      </c>
      <c r="I715" s="431">
        <v>4</v>
      </c>
      <c r="J715" s="431">
        <f>SUMIF(beklenen!F:F,C715,beklenen!J:J)</f>
        <v>0</v>
      </c>
      <c r="K715" s="431">
        <f t="shared" si="96"/>
        <v>0</v>
      </c>
      <c r="L715" s="435"/>
      <c r="M715" s="429"/>
      <c r="N715" s="429"/>
      <c r="O715" s="439"/>
    </row>
    <row r="716" spans="1:23" x14ac:dyDescent="0.35">
      <c r="A716" s="31" t="s">
        <v>104</v>
      </c>
      <c r="B716" s="335"/>
      <c r="C716" s="359">
        <v>519693</v>
      </c>
      <c r="D716" s="162" t="s">
        <v>2085</v>
      </c>
      <c r="E716" s="359" t="s">
        <v>2086</v>
      </c>
      <c r="F716" s="431">
        <f>SUMIF(lastik!C:C,C716,lastik!J:J)</f>
        <v>1</v>
      </c>
      <c r="G716" s="431">
        <f t="shared" si="100"/>
        <v>1</v>
      </c>
      <c r="H716" s="431">
        <v>4</v>
      </c>
      <c r="I716" s="431">
        <v>4</v>
      </c>
      <c r="J716" s="431">
        <f>SUMIF(beklenen!F:F,C716,beklenen!J:J)</f>
        <v>0</v>
      </c>
      <c r="K716" s="431">
        <f t="shared" si="96"/>
        <v>3</v>
      </c>
      <c r="L716" s="435"/>
      <c r="M716" s="429"/>
      <c r="N716" s="429"/>
      <c r="O716" s="439"/>
    </row>
    <row r="717" spans="1:23" x14ac:dyDescent="0.35">
      <c r="A717" s="31" t="s">
        <v>104</v>
      </c>
      <c r="B717" s="335"/>
      <c r="C717" s="89">
        <v>519592</v>
      </c>
      <c r="D717" s="159" t="s">
        <v>820</v>
      </c>
      <c r="E717" s="89" t="s">
        <v>821</v>
      </c>
      <c r="F717" s="431">
        <f>SUMIF(lastik!C:C,C717,lastik!J:J)</f>
        <v>4</v>
      </c>
      <c r="G717" s="431">
        <f t="shared" ref="G717:G725" si="103">F717</f>
        <v>4</v>
      </c>
      <c r="H717" s="431">
        <v>4</v>
      </c>
      <c r="I717" s="431">
        <v>4</v>
      </c>
      <c r="J717" s="431">
        <f>SUMIF(beklenen!F:F,C717,beklenen!J:J)</f>
        <v>0</v>
      </c>
      <c r="K717" s="431">
        <f t="shared" si="96"/>
        <v>0</v>
      </c>
      <c r="L717" s="435"/>
      <c r="M717" s="429"/>
      <c r="N717" s="429"/>
      <c r="O717" s="439"/>
    </row>
    <row r="718" spans="1:23" x14ac:dyDescent="0.35">
      <c r="A718" s="31" t="s">
        <v>104</v>
      </c>
      <c r="B718" s="335"/>
      <c r="C718" s="359">
        <v>519618</v>
      </c>
      <c r="D718" s="162" t="s">
        <v>1659</v>
      </c>
      <c r="E718" s="359" t="s">
        <v>1660</v>
      </c>
      <c r="F718" s="431">
        <f>SUMIF(lastik!C:C,C718,lastik!J:J)</f>
        <v>6</v>
      </c>
      <c r="G718" s="431">
        <f t="shared" si="103"/>
        <v>6</v>
      </c>
      <c r="H718" s="431">
        <v>2</v>
      </c>
      <c r="I718" s="431">
        <v>4</v>
      </c>
      <c r="J718" s="431">
        <f>SUMIF(beklenen!F:F,C718,beklenen!J:J)</f>
        <v>0</v>
      </c>
      <c r="K718" s="431">
        <f t="shared" si="96"/>
        <v>0</v>
      </c>
      <c r="L718" s="435"/>
      <c r="M718" s="429"/>
      <c r="N718" s="429"/>
      <c r="O718" s="439"/>
    </row>
    <row r="719" spans="1:23" x14ac:dyDescent="0.35">
      <c r="A719" s="366" t="s">
        <v>177</v>
      </c>
      <c r="B719" s="334"/>
      <c r="C719" s="378">
        <v>260400</v>
      </c>
      <c r="D719" s="489" t="s">
        <v>178</v>
      </c>
      <c r="E719" s="339" t="s">
        <v>179</v>
      </c>
      <c r="F719" s="431">
        <f>SUMIF(lastik!C:C,C719,lastik!J:J)</f>
        <v>2</v>
      </c>
      <c r="J719" s="431">
        <f>SUMIF(beklenen!F:F,C719,beklenen!J:J)</f>
        <v>0</v>
      </c>
      <c r="K719" s="431">
        <f t="shared" si="96"/>
        <v>0</v>
      </c>
      <c r="L719" s="435"/>
      <c r="M719" s="429"/>
      <c r="N719" s="429"/>
      <c r="O719" s="439"/>
    </row>
    <row r="720" spans="1:23" x14ac:dyDescent="0.35">
      <c r="A720" s="337" t="s">
        <v>177</v>
      </c>
      <c r="B720" s="334"/>
      <c r="C720" s="378">
        <v>260408</v>
      </c>
      <c r="D720" s="242" t="s">
        <v>178</v>
      </c>
      <c r="E720" s="339" t="s">
        <v>451</v>
      </c>
      <c r="F720" s="431">
        <f>SUMIF(lastik!C:C,C720,lastik!J:J)</f>
        <v>2</v>
      </c>
      <c r="G720" s="431">
        <f>F720+F719</f>
        <v>4</v>
      </c>
      <c r="H720" s="431">
        <v>2</v>
      </c>
      <c r="I720" s="431">
        <v>4</v>
      </c>
      <c r="J720" s="431">
        <f>SUMIF(beklenen!F:F,C720,beklenen!J:J)</f>
        <v>0</v>
      </c>
      <c r="K720" s="431">
        <f t="shared" ref="K720" si="104">IF((G720+J720)&lt;=H720,H720-(G720+J720),0)-M720</f>
        <v>0</v>
      </c>
      <c r="L720" s="435"/>
      <c r="M720" s="429"/>
      <c r="N720" s="429"/>
      <c r="O720" s="439"/>
    </row>
    <row r="721" spans="1:15" x14ac:dyDescent="0.35">
      <c r="A721" s="337" t="s">
        <v>177</v>
      </c>
      <c r="B721" s="334"/>
      <c r="C721" s="155">
        <v>260410</v>
      </c>
      <c r="D721" s="83" t="s">
        <v>180</v>
      </c>
      <c r="E721" s="363" t="s">
        <v>451</v>
      </c>
      <c r="F721" s="431">
        <f>SUMIF(lastik!C:C,C721,lastik!J:J)</f>
        <v>0</v>
      </c>
      <c r="J721" s="431">
        <f>SUMIF(beklenen!F:F,C721,beklenen!J:J)</f>
        <v>0</v>
      </c>
      <c r="K721" s="431">
        <f t="shared" si="96"/>
        <v>0</v>
      </c>
      <c r="L721" s="435"/>
      <c r="M721" s="429"/>
      <c r="N721" s="429"/>
      <c r="O721" s="439"/>
    </row>
    <row r="722" spans="1:15" x14ac:dyDescent="0.35">
      <c r="A722" s="337" t="s">
        <v>177</v>
      </c>
      <c r="B722" s="334"/>
      <c r="C722" s="155">
        <v>260415</v>
      </c>
      <c r="D722" s="211" t="s">
        <v>180</v>
      </c>
      <c r="E722" s="280" t="s">
        <v>451</v>
      </c>
      <c r="F722" s="431">
        <f>SUMIF(lastik!C:C,C722,lastik!J:J)</f>
        <v>9</v>
      </c>
      <c r="G722" s="431">
        <f>F722+F721</f>
        <v>9</v>
      </c>
      <c r="H722" s="431">
        <v>20</v>
      </c>
      <c r="I722" s="431">
        <v>40</v>
      </c>
      <c r="J722" s="431">
        <f>SUMIF(beklenen!F:F,C722,beklenen!J:J)</f>
        <v>0</v>
      </c>
      <c r="K722" s="431">
        <f t="shared" ref="K722" si="105">IF((G722+J722)&lt;=H722,H722-(G722+J722),0)-M722</f>
        <v>11</v>
      </c>
      <c r="L722" s="435"/>
      <c r="M722" s="429"/>
      <c r="N722" s="429"/>
      <c r="O722" s="439"/>
    </row>
    <row r="723" spans="1:15" x14ac:dyDescent="0.35">
      <c r="A723" s="31" t="s">
        <v>177</v>
      </c>
      <c r="B723" s="247"/>
      <c r="C723" s="32">
        <v>260420</v>
      </c>
      <c r="D723" s="106" t="s">
        <v>181</v>
      </c>
      <c r="E723" s="48" t="s">
        <v>451</v>
      </c>
      <c r="F723" s="431">
        <f>SUMIF(lastik!C:C,C723,lastik!J:J)</f>
        <v>0</v>
      </c>
      <c r="J723" s="431">
        <f>SUMIF(beklenen!F:F,C723,beklenen!J:J)</f>
        <v>0</v>
      </c>
      <c r="K723" s="431">
        <f t="shared" si="96"/>
        <v>0</v>
      </c>
      <c r="L723" s="435"/>
      <c r="M723" s="429"/>
      <c r="N723" s="429"/>
      <c r="O723" s="439"/>
    </row>
    <row r="724" spans="1:15" x14ac:dyDescent="0.35">
      <c r="A724" s="31" t="s">
        <v>177</v>
      </c>
      <c r="B724" s="247"/>
      <c r="C724" s="32">
        <v>260428</v>
      </c>
      <c r="D724" s="104" t="s">
        <v>181</v>
      </c>
      <c r="E724" s="37" t="s">
        <v>451</v>
      </c>
      <c r="F724" s="431">
        <f>SUMIF(lastik!C:C,C724,lastik!J:J)</f>
        <v>9</v>
      </c>
      <c r="G724" s="431">
        <f>F724+F723</f>
        <v>9</v>
      </c>
      <c r="H724" s="431">
        <v>8</v>
      </c>
      <c r="I724" s="431">
        <v>24</v>
      </c>
      <c r="J724" s="431">
        <f>SUMIF(beklenen!F:F,C724,beklenen!J:J)</f>
        <v>0</v>
      </c>
      <c r="K724" s="431">
        <f t="shared" ref="K724" si="106">IF((G724+J724)&lt;=H724,H724-(G724+J724),0)-M724</f>
        <v>0</v>
      </c>
      <c r="L724" s="435"/>
      <c r="M724" s="429"/>
      <c r="N724" s="429"/>
      <c r="O724" s="439"/>
    </row>
    <row r="725" spans="1:15" x14ac:dyDescent="0.35">
      <c r="A725" s="337" t="s">
        <v>177</v>
      </c>
      <c r="B725" s="334"/>
      <c r="C725" s="338">
        <v>260429</v>
      </c>
      <c r="D725" s="345" t="s">
        <v>181</v>
      </c>
      <c r="E725" s="339" t="s">
        <v>2926</v>
      </c>
      <c r="F725" s="431">
        <f>SUMIF(lastik!C:C,C725,lastik!J:J)</f>
        <v>20</v>
      </c>
      <c r="G725" s="431">
        <f t="shared" si="103"/>
        <v>20</v>
      </c>
      <c r="H725" s="431">
        <v>8</v>
      </c>
      <c r="I725" s="431">
        <v>24</v>
      </c>
      <c r="J725" s="431">
        <f>SUMIF(beklenen!F:F,C725,beklenen!J:J)</f>
        <v>0</v>
      </c>
      <c r="K725" s="431">
        <f t="shared" ref="K725" si="107">IF((G725+J725)&lt;=H725,H725-(G725+J725),0)-M725</f>
        <v>0</v>
      </c>
      <c r="L725" s="435"/>
      <c r="M725" s="429"/>
      <c r="N725" s="429"/>
      <c r="O725" s="439"/>
    </row>
    <row r="726" spans="1:15" x14ac:dyDescent="0.35">
      <c r="A726" s="31" t="s">
        <v>177</v>
      </c>
      <c r="B726" s="247"/>
      <c r="C726" s="39">
        <v>260230</v>
      </c>
      <c r="D726" s="47" t="s">
        <v>38</v>
      </c>
      <c r="E726" s="48" t="s">
        <v>179</v>
      </c>
      <c r="F726" s="431">
        <f>SUMIF(lastik!C:C,C726,lastik!J:J)</f>
        <v>5</v>
      </c>
      <c r="J726" s="431">
        <f>SUMIF(beklenen!F:F,C726,beklenen!J:J)</f>
        <v>0</v>
      </c>
      <c r="L726" s="435"/>
      <c r="M726" s="429"/>
      <c r="N726" s="429"/>
      <c r="O726" s="439"/>
    </row>
    <row r="727" spans="1:15" x14ac:dyDescent="0.35">
      <c r="A727" s="31" t="s">
        <v>177</v>
      </c>
      <c r="B727" s="247"/>
      <c r="C727" s="39">
        <v>260430</v>
      </c>
      <c r="D727" s="246" t="s">
        <v>38</v>
      </c>
      <c r="E727" s="48" t="s">
        <v>451</v>
      </c>
      <c r="F727" s="431">
        <f>SUMIF(lastik!C:C,C727,lastik!J:J)</f>
        <v>2</v>
      </c>
      <c r="L727" s="435"/>
      <c r="M727" s="429"/>
      <c r="N727" s="429"/>
      <c r="O727" s="439"/>
    </row>
    <row r="728" spans="1:15" x14ac:dyDescent="0.35">
      <c r="A728" s="31" t="s">
        <v>177</v>
      </c>
      <c r="B728" s="247"/>
      <c r="C728" s="39">
        <v>260438</v>
      </c>
      <c r="D728" s="43" t="s">
        <v>38</v>
      </c>
      <c r="E728" s="245" t="s">
        <v>451</v>
      </c>
      <c r="F728" s="431">
        <f>SUMIF(lastik!C:C,C728,lastik!J:J)</f>
        <v>2</v>
      </c>
      <c r="G728" s="431">
        <f>F728+F726</f>
        <v>7</v>
      </c>
      <c r="H728" s="431">
        <v>4</v>
      </c>
      <c r="I728" s="431">
        <v>12</v>
      </c>
      <c r="J728" s="431">
        <f>SUMIF(beklenen!F:F,C728,beklenen!J:J)</f>
        <v>0</v>
      </c>
      <c r="K728" s="431">
        <f t="shared" ref="K728:K770" si="108">IF((G728+J728)&lt;=H728,H728-(G728+J728),0)-M728</f>
        <v>0</v>
      </c>
      <c r="L728" s="435"/>
      <c r="M728" s="429"/>
      <c r="N728" s="429"/>
      <c r="O728" s="439"/>
    </row>
    <row r="729" spans="1:15" x14ac:dyDescent="0.35">
      <c r="A729" s="31" t="s">
        <v>177</v>
      </c>
      <c r="B729" s="247"/>
      <c r="C729" s="245">
        <v>260431</v>
      </c>
      <c r="D729" s="246" t="s">
        <v>38</v>
      </c>
      <c r="E729" s="48" t="s">
        <v>184</v>
      </c>
      <c r="F729" s="431">
        <f>SUMIF(lastik!C:C,C729,lastik!J:J)</f>
        <v>0</v>
      </c>
      <c r="L729" s="435"/>
      <c r="M729" s="429"/>
      <c r="N729" s="429"/>
      <c r="O729" s="439"/>
    </row>
    <row r="730" spans="1:15" x14ac:dyDescent="0.35">
      <c r="A730" s="31" t="s">
        <v>177</v>
      </c>
      <c r="B730" s="247"/>
      <c r="C730" s="245">
        <v>260439</v>
      </c>
      <c r="D730" s="246" t="s">
        <v>38</v>
      </c>
      <c r="E730" s="245" t="s">
        <v>2927</v>
      </c>
      <c r="F730" s="431">
        <f>SUMIF(lastik!C:C,C730,lastik!J:J)</f>
        <v>26</v>
      </c>
      <c r="G730" s="431">
        <f>F730+F729</f>
        <v>26</v>
      </c>
      <c r="H730" s="431">
        <v>16</v>
      </c>
      <c r="I730" s="431">
        <v>28</v>
      </c>
      <c r="J730" s="431">
        <f>SUMIF(beklenen!F:F,C730,beklenen!J:J)</f>
        <v>0</v>
      </c>
      <c r="K730" s="431">
        <f t="shared" si="108"/>
        <v>0</v>
      </c>
      <c r="L730" s="435"/>
      <c r="M730" s="429"/>
      <c r="N730" s="429"/>
      <c r="O730" s="439"/>
    </row>
    <row r="731" spans="1:15" x14ac:dyDescent="0.35">
      <c r="A731" s="31" t="s">
        <v>177</v>
      </c>
      <c r="B731" s="247"/>
      <c r="C731" s="32">
        <v>260451</v>
      </c>
      <c r="D731" s="134" t="s">
        <v>187</v>
      </c>
      <c r="E731" s="37" t="s">
        <v>184</v>
      </c>
      <c r="F731" s="431">
        <f>SUMIF(lastik!C:C,C731,lastik!J:J)</f>
        <v>4</v>
      </c>
      <c r="G731" s="431">
        <f t="shared" ref="G731:G733" si="109">F731</f>
        <v>4</v>
      </c>
      <c r="H731" s="431">
        <v>2</v>
      </c>
      <c r="I731" s="431">
        <v>2</v>
      </c>
      <c r="J731" s="431">
        <f>SUMIF(beklenen!F:F,C731,beklenen!J:J)</f>
        <v>0</v>
      </c>
      <c r="K731" s="431">
        <f t="shared" si="108"/>
        <v>0</v>
      </c>
      <c r="L731" s="435"/>
      <c r="M731" s="429"/>
      <c r="N731" s="429"/>
      <c r="O731" s="439"/>
    </row>
    <row r="732" spans="1:15" ht="15" thickBot="1" x14ac:dyDescent="0.4">
      <c r="A732" s="31" t="s">
        <v>177</v>
      </c>
      <c r="B732" s="247"/>
      <c r="C732" s="39">
        <v>260440</v>
      </c>
      <c r="D732" s="97" t="s">
        <v>188</v>
      </c>
      <c r="E732" s="245" t="s">
        <v>451</v>
      </c>
      <c r="F732" s="431">
        <f>SUMIF(lastik!C:C,C732,lastik!J:J)</f>
        <v>0</v>
      </c>
      <c r="G732" s="431">
        <f t="shared" si="109"/>
        <v>0</v>
      </c>
      <c r="H732" s="431">
        <v>12</v>
      </c>
      <c r="I732" s="431">
        <v>24</v>
      </c>
      <c r="J732" s="431">
        <f>SUMIF(beklenen!F:F,C732,beklenen!J:J)</f>
        <v>0</v>
      </c>
      <c r="K732" s="431">
        <f t="shared" si="108"/>
        <v>12</v>
      </c>
      <c r="L732" s="435"/>
      <c r="M732" s="429"/>
      <c r="N732" s="429"/>
      <c r="O732" s="439"/>
    </row>
    <row r="733" spans="1:15" x14ac:dyDescent="0.35">
      <c r="A733" s="77" t="s">
        <v>189</v>
      </c>
      <c r="B733" s="247"/>
      <c r="C733" s="37">
        <v>276110</v>
      </c>
      <c r="D733" s="107" t="s">
        <v>1884</v>
      </c>
      <c r="E733" s="37" t="s">
        <v>1885</v>
      </c>
      <c r="F733" s="431">
        <f>SUMIF(lastik!C:C,C733,lastik!J:J)</f>
        <v>2</v>
      </c>
      <c r="G733" s="431">
        <f t="shared" si="109"/>
        <v>2</v>
      </c>
      <c r="H733" s="431">
        <v>2</v>
      </c>
      <c r="I733" s="431">
        <v>2</v>
      </c>
      <c r="J733" s="431">
        <f>SUMIF(beklenen!F:F,C733,beklenen!J:J)</f>
        <v>0</v>
      </c>
      <c r="K733" s="431">
        <f t="shared" si="108"/>
        <v>0</v>
      </c>
      <c r="L733" s="435"/>
      <c r="M733" s="429"/>
      <c r="N733" s="429"/>
      <c r="O733" s="439"/>
    </row>
    <row r="734" spans="1:15" x14ac:dyDescent="0.35">
      <c r="A734" s="450" t="s">
        <v>189</v>
      </c>
      <c r="B734" s="247"/>
      <c r="C734" s="245">
        <v>276123</v>
      </c>
      <c r="D734" s="97" t="s">
        <v>3265</v>
      </c>
      <c r="E734" s="245" t="s">
        <v>3266</v>
      </c>
      <c r="F734" s="431">
        <f>SUMIF(lastik!C:C,C734,lastik!J:J)</f>
        <v>2</v>
      </c>
      <c r="G734" s="431">
        <f t="shared" ref="G734" si="110">F734</f>
        <v>2</v>
      </c>
      <c r="H734" s="431">
        <v>2</v>
      </c>
      <c r="I734" s="431">
        <v>2</v>
      </c>
      <c r="J734" s="431">
        <f>SUMIF(beklenen!F:F,C734,beklenen!J:J)</f>
        <v>0</v>
      </c>
      <c r="K734" s="431">
        <f t="shared" ref="K734" si="111">IF((G734+J734)&lt;=H734,H734-(G734+J734),0)-M734</f>
        <v>0</v>
      </c>
      <c r="L734" s="435"/>
      <c r="M734" s="429"/>
      <c r="N734" s="429"/>
      <c r="O734" s="439"/>
    </row>
    <row r="735" spans="1:15" x14ac:dyDescent="0.35">
      <c r="A735" s="450" t="s">
        <v>189</v>
      </c>
      <c r="B735" s="247"/>
      <c r="C735" s="315">
        <v>276120</v>
      </c>
      <c r="D735" s="107" t="s">
        <v>3559</v>
      </c>
      <c r="E735" s="37" t="s">
        <v>3560</v>
      </c>
      <c r="F735" s="431">
        <f>SUMIF(lastik!C:C,C735,lastik!J:J)</f>
        <v>2</v>
      </c>
      <c r="G735" s="431">
        <f t="shared" ref="G735" si="112">F735</f>
        <v>2</v>
      </c>
      <c r="H735" s="431">
        <v>2</v>
      </c>
      <c r="I735" s="431">
        <v>2</v>
      </c>
      <c r="J735" s="431">
        <f>SUMIF(beklenen!F:F,C735,beklenen!J:J)</f>
        <v>0</v>
      </c>
      <c r="K735" s="431">
        <f t="shared" ref="K735" si="113">IF((G735+J735)&lt;=H735,H735-(G735+J735),0)-M735</f>
        <v>0</v>
      </c>
      <c r="L735" s="435"/>
      <c r="M735" s="429"/>
      <c r="N735" s="429"/>
      <c r="O735" s="439"/>
    </row>
    <row r="736" spans="1:15" x14ac:dyDescent="0.35">
      <c r="A736" s="450" t="s">
        <v>189</v>
      </c>
      <c r="B736" s="247"/>
      <c r="C736" s="245">
        <v>276210</v>
      </c>
      <c r="D736" s="97" t="s">
        <v>2254</v>
      </c>
      <c r="E736" s="245" t="s">
        <v>2255</v>
      </c>
      <c r="F736" s="431">
        <f>SUMIF(lastik!C:C,C736,lastik!J:J)</f>
        <v>4</v>
      </c>
      <c r="G736" s="431">
        <f t="shared" ref="G736:G751" si="114">F736</f>
        <v>4</v>
      </c>
      <c r="H736" s="431">
        <v>2</v>
      </c>
      <c r="I736" s="431">
        <v>4</v>
      </c>
      <c r="J736" s="431">
        <f>SUMIF(beklenen!F:F,C736,beklenen!J:J)</f>
        <v>0</v>
      </c>
      <c r="K736" s="431">
        <f t="shared" ref="K736:K756" si="115">IF((G736+J736)&lt;=H736,H736-(G736+J736),0)-M736</f>
        <v>0</v>
      </c>
      <c r="L736" s="435"/>
      <c r="M736" s="429"/>
      <c r="N736" s="429"/>
      <c r="O736" s="439"/>
    </row>
    <row r="737" spans="1:15" x14ac:dyDescent="0.35">
      <c r="A737" s="57" t="s">
        <v>189</v>
      </c>
      <c r="B737" s="247"/>
      <c r="C737" s="32">
        <v>276220</v>
      </c>
      <c r="D737" s="32" t="s">
        <v>190</v>
      </c>
      <c r="E737" s="37" t="s">
        <v>191</v>
      </c>
      <c r="F737" s="431">
        <f>SUMIF(lastik!C:C,C737,lastik!J:J)</f>
        <v>2</v>
      </c>
      <c r="G737" s="431">
        <f t="shared" si="114"/>
        <v>2</v>
      </c>
      <c r="H737" s="431">
        <v>2</v>
      </c>
      <c r="I737" s="431">
        <v>4</v>
      </c>
      <c r="J737" s="431">
        <f>SUMIF(beklenen!F:F,C737,beklenen!J:J)</f>
        <v>0</v>
      </c>
      <c r="K737" s="431">
        <f t="shared" si="115"/>
        <v>0</v>
      </c>
      <c r="L737" s="435"/>
      <c r="M737" s="429"/>
      <c r="N737" s="429"/>
      <c r="O737" s="439"/>
    </row>
    <row r="738" spans="1:15" x14ac:dyDescent="0.35">
      <c r="A738" s="57" t="s">
        <v>189</v>
      </c>
      <c r="B738" s="247"/>
      <c r="C738" s="245">
        <v>276230</v>
      </c>
      <c r="D738" s="166" t="s">
        <v>2242</v>
      </c>
      <c r="E738" s="245" t="s">
        <v>2243</v>
      </c>
      <c r="F738" s="431">
        <f>SUMIF(lastik!C:C,C738,lastik!J:J)</f>
        <v>2</v>
      </c>
      <c r="G738" s="431">
        <f t="shared" si="114"/>
        <v>2</v>
      </c>
      <c r="H738" s="431">
        <v>2</v>
      </c>
      <c r="I738" s="431">
        <v>4</v>
      </c>
      <c r="J738" s="431">
        <f>SUMIF(beklenen!F:F,C738,beklenen!J:J)</f>
        <v>0</v>
      </c>
      <c r="K738" s="431">
        <f t="shared" si="115"/>
        <v>0</v>
      </c>
      <c r="L738" s="435"/>
      <c r="M738" s="429"/>
      <c r="N738" s="429"/>
      <c r="O738" s="439"/>
    </row>
    <row r="739" spans="1:15" x14ac:dyDescent="0.35">
      <c r="A739" s="57"/>
      <c r="B739" s="247"/>
      <c r="C739" s="37">
        <v>276250</v>
      </c>
      <c r="D739" s="167" t="s">
        <v>2337</v>
      </c>
      <c r="E739" s="37" t="s">
        <v>2338</v>
      </c>
      <c r="F739" s="431">
        <f>SUMIF(lastik!C:C,C739,lastik!J:J)</f>
        <v>2</v>
      </c>
      <c r="G739" s="431">
        <f t="shared" si="114"/>
        <v>2</v>
      </c>
      <c r="H739" s="431">
        <v>2</v>
      </c>
      <c r="I739" s="431">
        <v>4</v>
      </c>
      <c r="J739" s="431">
        <f>SUMIF(beklenen!F:F,C739,beklenen!J:J)</f>
        <v>0</v>
      </c>
      <c r="K739" s="431">
        <f t="shared" si="115"/>
        <v>0</v>
      </c>
      <c r="L739" s="435"/>
      <c r="M739" s="429"/>
      <c r="N739" s="429"/>
      <c r="O739" s="439"/>
    </row>
    <row r="740" spans="1:15" x14ac:dyDescent="0.35">
      <c r="A740" s="57" t="s">
        <v>189</v>
      </c>
      <c r="B740" s="247"/>
      <c r="C740" s="50">
        <v>276320</v>
      </c>
      <c r="D740" s="166" t="s">
        <v>2930</v>
      </c>
      <c r="E740" s="245" t="s">
        <v>2931</v>
      </c>
      <c r="F740" s="431">
        <f>SUMIF(lastik!C:C,C740,lastik!J:J)</f>
        <v>2</v>
      </c>
      <c r="G740" s="431">
        <f t="shared" si="114"/>
        <v>2</v>
      </c>
      <c r="H740" s="431">
        <v>2</v>
      </c>
      <c r="I740" s="431">
        <v>4</v>
      </c>
      <c r="J740" s="431">
        <f>SUMIF(beklenen!F:F,C740,beklenen!J:J)</f>
        <v>0</v>
      </c>
      <c r="K740" s="431">
        <f t="shared" si="115"/>
        <v>0</v>
      </c>
      <c r="L740" s="435"/>
      <c r="M740" s="429"/>
      <c r="N740" s="429"/>
      <c r="O740" s="439"/>
    </row>
    <row r="741" spans="1:15" x14ac:dyDescent="0.35">
      <c r="A741" s="57" t="s">
        <v>189</v>
      </c>
      <c r="B741" s="247"/>
      <c r="C741" s="37">
        <v>276330</v>
      </c>
      <c r="D741" s="167" t="s">
        <v>2833</v>
      </c>
      <c r="E741" s="37" t="s">
        <v>2834</v>
      </c>
      <c r="F741" s="431">
        <f>SUMIF(lastik!C:C,C741,lastik!J:J)</f>
        <v>4</v>
      </c>
      <c r="G741" s="431">
        <f t="shared" si="114"/>
        <v>4</v>
      </c>
      <c r="H741" s="431">
        <v>2</v>
      </c>
      <c r="I741" s="431">
        <v>4</v>
      </c>
      <c r="J741" s="431">
        <f>SUMIF(beklenen!F:F,C741,beklenen!J:J)</f>
        <v>0</v>
      </c>
      <c r="K741" s="431">
        <f t="shared" si="115"/>
        <v>0</v>
      </c>
      <c r="L741" s="435"/>
      <c r="M741" s="429"/>
      <c r="N741" s="429"/>
      <c r="O741" s="439"/>
    </row>
    <row r="742" spans="1:15" x14ac:dyDescent="0.35">
      <c r="A742" s="57" t="s">
        <v>189</v>
      </c>
      <c r="B742" s="247"/>
      <c r="C742" s="245">
        <v>276350</v>
      </c>
      <c r="D742" s="39" t="s">
        <v>2928</v>
      </c>
      <c r="E742" s="245" t="s">
        <v>2929</v>
      </c>
      <c r="F742" s="431">
        <f>SUMIF(lastik!C:C,C742,lastik!J:J)</f>
        <v>0</v>
      </c>
      <c r="G742" s="431">
        <f t="shared" si="114"/>
        <v>0</v>
      </c>
      <c r="H742" s="431">
        <v>2</v>
      </c>
      <c r="I742" s="431">
        <v>4</v>
      </c>
      <c r="J742" s="431">
        <f>SUMIF(beklenen!F:F,C742,beklenen!J:J)</f>
        <v>2</v>
      </c>
      <c r="K742" s="431">
        <f t="shared" si="115"/>
        <v>0</v>
      </c>
      <c r="L742" s="435"/>
      <c r="M742" s="429"/>
      <c r="N742" s="429"/>
      <c r="O742" s="439"/>
    </row>
    <row r="743" spans="1:15" x14ac:dyDescent="0.35">
      <c r="A743" s="57" t="s">
        <v>189</v>
      </c>
      <c r="B743" s="247"/>
      <c r="C743" s="505">
        <v>276450</v>
      </c>
      <c r="D743" s="506" t="s">
        <v>3561</v>
      </c>
      <c r="E743" s="505" t="s">
        <v>3562</v>
      </c>
      <c r="F743" s="431">
        <f>SUMIF(lastik!C:C,C743,lastik!J:J)</f>
        <v>2</v>
      </c>
      <c r="G743" s="431">
        <f t="shared" ref="G743" si="116">F743</f>
        <v>2</v>
      </c>
      <c r="H743" s="431">
        <v>2</v>
      </c>
      <c r="I743" s="431">
        <v>4</v>
      </c>
      <c r="L743" s="435"/>
      <c r="M743" s="429"/>
      <c r="N743" s="429"/>
      <c r="O743" s="439"/>
    </row>
    <row r="744" spans="1:15" x14ac:dyDescent="0.35">
      <c r="A744" s="57" t="s">
        <v>189</v>
      </c>
      <c r="B744" s="247"/>
      <c r="C744" s="245">
        <v>276460</v>
      </c>
      <c r="D744" s="39" t="s">
        <v>2947</v>
      </c>
      <c r="E744" s="245" t="s">
        <v>2948</v>
      </c>
      <c r="F744" s="431">
        <f>SUMIF(lastik!C:C,C744,lastik!J:J)</f>
        <v>2</v>
      </c>
      <c r="G744" s="431">
        <f t="shared" si="114"/>
        <v>2</v>
      </c>
      <c r="H744" s="431">
        <v>2</v>
      </c>
      <c r="I744" s="431">
        <v>4</v>
      </c>
      <c r="J744" s="431">
        <f>SUMIF(beklenen!F:F,C744,beklenen!J:J)</f>
        <v>0</v>
      </c>
      <c r="K744" s="431">
        <f t="shared" si="115"/>
        <v>0</v>
      </c>
      <c r="L744" s="435"/>
      <c r="M744" s="429"/>
      <c r="N744" s="429"/>
      <c r="O744" s="439"/>
    </row>
    <row r="745" spans="1:15" x14ac:dyDescent="0.35">
      <c r="A745" s="57" t="s">
        <v>189</v>
      </c>
      <c r="B745" s="247"/>
      <c r="C745" s="245">
        <v>276470</v>
      </c>
      <c r="D745" s="39" t="s">
        <v>2949</v>
      </c>
      <c r="E745" s="245" t="s">
        <v>2950</v>
      </c>
      <c r="F745" s="431">
        <f>SUMIF(lastik!C:C,C745,lastik!J:J)</f>
        <v>2</v>
      </c>
      <c r="G745" s="431">
        <f t="shared" si="114"/>
        <v>2</v>
      </c>
      <c r="H745" s="431">
        <v>2</v>
      </c>
      <c r="I745" s="431">
        <v>4</v>
      </c>
      <c r="J745" s="431">
        <f>SUMIF(beklenen!F:F,C745,beklenen!J:J)</f>
        <v>0</v>
      </c>
      <c r="K745" s="431">
        <f t="shared" si="115"/>
        <v>0</v>
      </c>
      <c r="L745" s="435"/>
      <c r="M745" s="429"/>
      <c r="N745" s="429"/>
      <c r="O745" s="439"/>
    </row>
    <row r="746" spans="1:15" x14ac:dyDescent="0.35">
      <c r="A746" s="57" t="s">
        <v>189</v>
      </c>
      <c r="B746" s="247"/>
      <c r="C746" s="37">
        <v>276560</v>
      </c>
      <c r="D746" s="32" t="s">
        <v>2244</v>
      </c>
      <c r="E746" s="37" t="s">
        <v>2245</v>
      </c>
      <c r="F746" s="431">
        <f>SUMIF(lastik!C:C,C746,lastik!J:J)</f>
        <v>4</v>
      </c>
      <c r="G746" s="431">
        <f t="shared" si="114"/>
        <v>4</v>
      </c>
      <c r="H746" s="431">
        <v>2</v>
      </c>
      <c r="I746" s="431">
        <v>4</v>
      </c>
      <c r="J746" s="431">
        <f>SUMIF(beklenen!F:F,C746,beklenen!J:J)</f>
        <v>0</v>
      </c>
      <c r="K746" s="431">
        <f t="shared" si="115"/>
        <v>0</v>
      </c>
      <c r="L746" s="435"/>
      <c r="M746" s="429"/>
      <c r="N746" s="429"/>
      <c r="O746" s="439"/>
    </row>
    <row r="747" spans="1:15" x14ac:dyDescent="0.35">
      <c r="A747" s="57" t="s">
        <v>189</v>
      </c>
      <c r="B747" s="247"/>
      <c r="C747" s="146">
        <v>276750</v>
      </c>
      <c r="D747" s="45" t="s">
        <v>2951</v>
      </c>
      <c r="E747" s="37" t="s">
        <v>2952</v>
      </c>
      <c r="F747" s="431">
        <f>SUMIF(lastik!C:C,C747,lastik!J:J)</f>
        <v>2</v>
      </c>
      <c r="G747" s="431">
        <f t="shared" si="114"/>
        <v>2</v>
      </c>
      <c r="H747" s="431">
        <v>2</v>
      </c>
      <c r="I747" s="431">
        <v>4</v>
      </c>
      <c r="J747" s="431">
        <f>SUMIF(beklenen!F:F,C747,beklenen!J:J)</f>
        <v>0</v>
      </c>
      <c r="K747" s="431">
        <f t="shared" si="115"/>
        <v>0</v>
      </c>
      <c r="L747" s="435"/>
      <c r="M747" s="429"/>
      <c r="N747" s="429"/>
      <c r="O747" s="439"/>
    </row>
    <row r="748" spans="1:15" x14ac:dyDescent="0.35">
      <c r="A748" s="57" t="s">
        <v>189</v>
      </c>
      <c r="B748" s="247"/>
      <c r="C748" s="256">
        <v>276760</v>
      </c>
      <c r="D748" s="43" t="s">
        <v>2246</v>
      </c>
      <c r="E748" s="256" t="s">
        <v>2247</v>
      </c>
      <c r="F748" s="431">
        <f>SUMIF(lastik!C:C,C748,lastik!J:J)</f>
        <v>1</v>
      </c>
      <c r="G748" s="431">
        <f t="shared" si="114"/>
        <v>1</v>
      </c>
      <c r="H748" s="431">
        <v>2</v>
      </c>
      <c r="I748" s="431">
        <v>4</v>
      </c>
      <c r="J748" s="431">
        <f>SUMIF(beklenen!F:F,C748,beklenen!J:J)</f>
        <v>1</v>
      </c>
      <c r="K748" s="431">
        <f t="shared" si="115"/>
        <v>0</v>
      </c>
      <c r="L748" s="435"/>
      <c r="M748" s="429"/>
      <c r="N748" s="429"/>
      <c r="O748" s="439"/>
    </row>
    <row r="749" spans="1:15" x14ac:dyDescent="0.35">
      <c r="A749" s="57" t="s">
        <v>189</v>
      </c>
      <c r="B749" s="247"/>
      <c r="C749" s="146">
        <v>276770</v>
      </c>
      <c r="D749" s="45" t="s">
        <v>2953</v>
      </c>
      <c r="E749" s="37" t="s">
        <v>2954</v>
      </c>
      <c r="F749" s="431">
        <f>SUMIF(lastik!C:C,C749,lastik!J:J)</f>
        <v>0</v>
      </c>
      <c r="G749" s="431">
        <f t="shared" si="114"/>
        <v>0</v>
      </c>
      <c r="H749" s="431">
        <v>2</v>
      </c>
      <c r="I749" s="431">
        <v>4</v>
      </c>
      <c r="J749" s="431">
        <f>SUMIF(beklenen!F:F,C749,beklenen!J:J)</f>
        <v>2</v>
      </c>
      <c r="K749" s="431">
        <f t="shared" si="115"/>
        <v>0</v>
      </c>
      <c r="L749" s="435"/>
      <c r="M749" s="429"/>
      <c r="N749" s="429"/>
      <c r="O749" s="439"/>
    </row>
    <row r="750" spans="1:15" x14ac:dyDescent="0.35">
      <c r="A750" s="57" t="s">
        <v>189</v>
      </c>
      <c r="B750" s="247"/>
      <c r="C750" s="39">
        <v>270219</v>
      </c>
      <c r="D750" s="166" t="s">
        <v>193</v>
      </c>
      <c r="E750" s="245" t="s">
        <v>732</v>
      </c>
      <c r="F750" s="431">
        <f>SUMIF(lastik!C:C,C750,lastik!J:J)</f>
        <v>8</v>
      </c>
      <c r="G750" s="431">
        <f t="shared" si="114"/>
        <v>8</v>
      </c>
      <c r="H750" s="431">
        <v>2</v>
      </c>
      <c r="I750" s="431">
        <v>4</v>
      </c>
      <c r="J750" s="431">
        <f>SUMIF(beklenen!F:F,C750,beklenen!J:J)</f>
        <v>0</v>
      </c>
      <c r="K750" s="431">
        <f t="shared" si="115"/>
        <v>0</v>
      </c>
      <c r="L750" s="435"/>
      <c r="M750" s="429"/>
      <c r="N750" s="429"/>
      <c r="O750" s="439"/>
    </row>
    <row r="751" spans="1:15" x14ac:dyDescent="0.35">
      <c r="A751" s="57" t="s">
        <v>189</v>
      </c>
      <c r="B751" s="247"/>
      <c r="C751" s="45">
        <v>270220</v>
      </c>
      <c r="D751" s="165" t="s">
        <v>195</v>
      </c>
      <c r="E751" s="114" t="s">
        <v>1359</v>
      </c>
      <c r="F751" s="431">
        <f>SUMIF(lastik!C:C,C751,lastik!J:J)</f>
        <v>0</v>
      </c>
      <c r="G751" s="431">
        <f t="shared" si="114"/>
        <v>0</v>
      </c>
      <c r="H751" s="431">
        <v>2</v>
      </c>
      <c r="I751" s="431">
        <v>4</v>
      </c>
      <c r="J751" s="431">
        <f>SUMIF(beklenen!F:F,C751,beklenen!J:J)</f>
        <v>0</v>
      </c>
      <c r="K751" s="431">
        <f t="shared" si="115"/>
        <v>2</v>
      </c>
      <c r="L751" s="435"/>
      <c r="M751" s="429"/>
      <c r="N751" s="429"/>
      <c r="O751" s="439"/>
    </row>
    <row r="752" spans="1:15" x14ac:dyDescent="0.35">
      <c r="A752" s="57" t="s">
        <v>189</v>
      </c>
      <c r="B752" s="247"/>
      <c r="C752" s="32">
        <v>270229</v>
      </c>
      <c r="D752" s="106" t="s">
        <v>195</v>
      </c>
      <c r="E752" s="37" t="s">
        <v>2370</v>
      </c>
      <c r="F752" s="431">
        <f>SUMIF(lastik!C:C,C752,lastik!J:J)</f>
        <v>6</v>
      </c>
      <c r="G752" s="431">
        <f t="shared" ref="G752" si="117">F752</f>
        <v>6</v>
      </c>
      <c r="H752" s="431">
        <v>2</v>
      </c>
      <c r="I752" s="431">
        <v>4</v>
      </c>
      <c r="L752" s="435"/>
      <c r="M752" s="429"/>
      <c r="N752" s="429"/>
      <c r="O752" s="439"/>
    </row>
    <row r="753" spans="1:15" x14ac:dyDescent="0.35">
      <c r="A753" s="57" t="s">
        <v>189</v>
      </c>
      <c r="B753" s="247"/>
      <c r="C753" s="245">
        <v>270230</v>
      </c>
      <c r="D753" s="246" t="s">
        <v>197</v>
      </c>
      <c r="E753" s="48" t="s">
        <v>1359</v>
      </c>
      <c r="F753" s="431">
        <f>SUMIF(lastik!C:C,C753,lastik!J:J)</f>
        <v>2</v>
      </c>
      <c r="L753" s="435"/>
      <c r="M753" s="429"/>
      <c r="N753" s="429"/>
      <c r="O753" s="439"/>
    </row>
    <row r="754" spans="1:15" x14ac:dyDescent="0.35">
      <c r="A754" s="57" t="s">
        <v>189</v>
      </c>
      <c r="B754" s="492"/>
      <c r="C754" s="245">
        <v>270238</v>
      </c>
      <c r="D754" s="246" t="s">
        <v>197</v>
      </c>
      <c r="E754" s="245" t="s">
        <v>1359</v>
      </c>
      <c r="F754" s="431">
        <f>SUMIF(lastik!C:C,C754,lastik!J:J)</f>
        <v>2</v>
      </c>
      <c r="G754" s="431">
        <f>F754+F753</f>
        <v>4</v>
      </c>
      <c r="H754" s="431">
        <v>2</v>
      </c>
      <c r="I754" s="431">
        <v>4</v>
      </c>
      <c r="J754" s="431">
        <f>SUMIF(beklenen!F:F,C754,beklenen!J:J)</f>
        <v>0</v>
      </c>
      <c r="K754" s="431">
        <f t="shared" si="115"/>
        <v>0</v>
      </c>
      <c r="L754" s="435"/>
      <c r="M754" s="429"/>
      <c r="N754" s="429"/>
      <c r="O754" s="439"/>
    </row>
    <row r="755" spans="1:15" x14ac:dyDescent="0.35">
      <c r="A755" s="57" t="s">
        <v>189</v>
      </c>
      <c r="B755" s="247"/>
      <c r="C755" s="245">
        <v>270231</v>
      </c>
      <c r="D755" s="43" t="s">
        <v>197</v>
      </c>
      <c r="E755" s="48" t="s">
        <v>732</v>
      </c>
      <c r="F755" s="431">
        <f>SUMIF(lastik!C:C,C755,lastik!J:J)</f>
        <v>0</v>
      </c>
      <c r="J755" s="431">
        <f>SUMIF(beklenen!F:F,C755,beklenen!J:J)</f>
        <v>0</v>
      </c>
      <c r="K755" s="431">
        <f t="shared" si="115"/>
        <v>0</v>
      </c>
      <c r="L755" s="435"/>
      <c r="M755" s="429"/>
      <c r="N755" s="429"/>
      <c r="O755" s="439"/>
    </row>
    <row r="756" spans="1:15" x14ac:dyDescent="0.35">
      <c r="A756" s="57" t="s">
        <v>189</v>
      </c>
      <c r="B756" s="247"/>
      <c r="C756" s="245">
        <v>270239</v>
      </c>
      <c r="D756" s="246" t="s">
        <v>197</v>
      </c>
      <c r="E756" s="245" t="s">
        <v>732</v>
      </c>
      <c r="F756" s="431">
        <f>SUMIF(lastik!C:C,C756,lastik!J:J)</f>
        <v>4</v>
      </c>
      <c r="G756" s="431">
        <f>F756+F755</f>
        <v>4</v>
      </c>
      <c r="H756" s="431">
        <v>2</v>
      </c>
      <c r="I756" s="431">
        <v>4</v>
      </c>
      <c r="J756" s="431">
        <f>SUMIF(beklenen!F:F,C756,beklenen!J:J)</f>
        <v>0</v>
      </c>
      <c r="K756" s="431">
        <f t="shared" si="115"/>
        <v>0</v>
      </c>
      <c r="L756" s="435"/>
      <c r="M756" s="429"/>
      <c r="N756" s="429"/>
      <c r="O756" s="439"/>
    </row>
    <row r="757" spans="1:15" x14ac:dyDescent="0.35">
      <c r="A757" s="57" t="s">
        <v>189</v>
      </c>
      <c r="B757" s="247"/>
      <c r="C757" s="114">
        <v>270240</v>
      </c>
      <c r="D757" s="102" t="s">
        <v>198</v>
      </c>
      <c r="E757" s="114" t="s">
        <v>196</v>
      </c>
      <c r="F757" s="431">
        <f>SUMIF(lastik!C:C,C757,lastik!J:J)</f>
        <v>11</v>
      </c>
      <c r="G757" s="431">
        <f>F757</f>
        <v>11</v>
      </c>
      <c r="H757" s="431">
        <v>8</v>
      </c>
      <c r="I757" s="431">
        <v>12</v>
      </c>
      <c r="J757" s="431">
        <f>SUMIF(beklenen!F:F,C757,beklenen!J:J)</f>
        <v>0</v>
      </c>
      <c r="K757" s="431">
        <f t="shared" si="108"/>
        <v>0</v>
      </c>
      <c r="L757" s="435"/>
      <c r="M757" s="429"/>
      <c r="N757" s="429"/>
      <c r="O757" s="439"/>
    </row>
    <row r="758" spans="1:15" x14ac:dyDescent="0.35">
      <c r="A758" s="57" t="s">
        <v>189</v>
      </c>
      <c r="B758" s="247"/>
      <c r="C758" s="114">
        <v>270241</v>
      </c>
      <c r="D758" s="104" t="s">
        <v>198</v>
      </c>
      <c r="E758" s="48" t="s">
        <v>194</v>
      </c>
      <c r="F758" s="431">
        <f>SUMIF(lastik!C:C,C758,lastik!J:J)</f>
        <v>0</v>
      </c>
      <c r="K758" s="431">
        <f t="shared" si="108"/>
        <v>0</v>
      </c>
      <c r="L758" s="435"/>
      <c r="M758" s="429"/>
      <c r="N758" s="429"/>
      <c r="O758" s="439"/>
    </row>
    <row r="759" spans="1:15" x14ac:dyDescent="0.35">
      <c r="A759" s="57" t="s">
        <v>189</v>
      </c>
      <c r="B759" s="247"/>
      <c r="C759" s="114">
        <v>270249</v>
      </c>
      <c r="D759" s="106" t="s">
        <v>198</v>
      </c>
      <c r="E759" s="114" t="s">
        <v>732</v>
      </c>
      <c r="F759" s="431">
        <f>SUMIF(lastik!C:C,C759,lastik!J:J)</f>
        <v>16</v>
      </c>
      <c r="G759" s="431">
        <f>F759+F758</f>
        <v>16</v>
      </c>
      <c r="H759" s="431">
        <v>24</v>
      </c>
      <c r="I759" s="431">
        <v>36</v>
      </c>
      <c r="J759" s="431">
        <f>SUMIF(beklenen!F:F,C759,beklenen!J:J)</f>
        <v>0</v>
      </c>
      <c r="K759" s="431">
        <f t="shared" ref="K759" si="118">IF((G759+J759)&lt;=H759,H759-(G759+J759),0)-M759</f>
        <v>8</v>
      </c>
      <c r="L759" s="435"/>
      <c r="M759" s="429"/>
      <c r="N759" s="429"/>
      <c r="O759" s="439"/>
    </row>
    <row r="760" spans="1:15" x14ac:dyDescent="0.35">
      <c r="A760" s="57" t="s">
        <v>189</v>
      </c>
      <c r="B760" s="247"/>
      <c r="C760" s="245">
        <v>270250</v>
      </c>
      <c r="D760" s="43" t="s">
        <v>199</v>
      </c>
      <c r="E760" s="48" t="s">
        <v>196</v>
      </c>
      <c r="F760" s="431">
        <f>SUMIF(lastik!C:C,C760,lastik!J:J)</f>
        <v>2</v>
      </c>
      <c r="J760" s="431">
        <f>SUMIF(beklenen!F:F,C760,beklenen!J:J)</f>
        <v>0</v>
      </c>
      <c r="K760" s="431">
        <f t="shared" si="108"/>
        <v>0</v>
      </c>
      <c r="L760" s="435"/>
      <c r="M760" s="429"/>
      <c r="N760" s="429"/>
      <c r="O760" s="439"/>
    </row>
    <row r="761" spans="1:15" x14ac:dyDescent="0.35">
      <c r="A761" s="57" t="s">
        <v>189</v>
      </c>
      <c r="B761" s="492"/>
      <c r="C761" s="245">
        <v>270258</v>
      </c>
      <c r="D761" s="246" t="s">
        <v>199</v>
      </c>
      <c r="E761" s="245" t="s">
        <v>196</v>
      </c>
      <c r="F761" s="431">
        <f>SUMIF(lastik!C:C,C761,lastik!J:J)</f>
        <v>10</v>
      </c>
      <c r="G761" s="431">
        <f>F761+F760</f>
        <v>12</v>
      </c>
      <c r="H761" s="431">
        <v>8</v>
      </c>
      <c r="I761" s="431">
        <v>12</v>
      </c>
      <c r="J761" s="431">
        <f>SUMIF(beklenen!F:F,C761,beklenen!J:J)</f>
        <v>0</v>
      </c>
      <c r="K761" s="431">
        <f t="shared" ref="K761" si="119">IF((G761+J761)&lt;=H761,H761-(G761+J761),0)-M761</f>
        <v>0</v>
      </c>
      <c r="L761" s="435"/>
      <c r="M761" s="429"/>
      <c r="N761" s="429"/>
      <c r="O761" s="439"/>
    </row>
    <row r="762" spans="1:15" x14ac:dyDescent="0.35">
      <c r="A762" s="98" t="s">
        <v>189</v>
      </c>
      <c r="B762" s="247"/>
      <c r="C762" s="245">
        <v>270251</v>
      </c>
      <c r="D762" s="246" t="s">
        <v>199</v>
      </c>
      <c r="E762" s="245" t="s">
        <v>194</v>
      </c>
      <c r="F762" s="431">
        <f>SUMIF(lastik!C:C,C762,lastik!J:J)</f>
        <v>2</v>
      </c>
      <c r="G762" s="431">
        <f>F762</f>
        <v>2</v>
      </c>
      <c r="H762" s="431">
        <v>16</v>
      </c>
      <c r="I762" s="431">
        <v>32</v>
      </c>
      <c r="J762" s="431">
        <f>SUMIF(beklenen!F:F,C762,beklenen!J:J)</f>
        <v>10</v>
      </c>
      <c r="K762" s="431">
        <f t="shared" si="108"/>
        <v>4</v>
      </c>
      <c r="L762" s="435"/>
      <c r="M762" s="429"/>
      <c r="N762" s="429"/>
      <c r="O762" s="439"/>
    </row>
    <row r="763" spans="1:15" x14ac:dyDescent="0.35">
      <c r="A763" s="57" t="s">
        <v>189</v>
      </c>
      <c r="B763" s="247"/>
      <c r="C763" s="45">
        <v>270260</v>
      </c>
      <c r="D763" s="129" t="s">
        <v>201</v>
      </c>
      <c r="E763" s="114" t="s">
        <v>196</v>
      </c>
      <c r="F763" s="431">
        <f>SUMIF(lastik!C:C,C763,lastik!J:J)</f>
        <v>5</v>
      </c>
      <c r="G763" s="431">
        <f t="shared" ref="G763:G798" si="120">F763</f>
        <v>5</v>
      </c>
      <c r="H763" s="431">
        <v>6</v>
      </c>
      <c r="I763" s="431">
        <v>12</v>
      </c>
      <c r="J763" s="431">
        <f>SUMIF(beklenen!F:F,C763,beklenen!J:J)</f>
        <v>0</v>
      </c>
      <c r="K763" s="431">
        <f t="shared" si="108"/>
        <v>1</v>
      </c>
      <c r="L763" s="435"/>
      <c r="M763" s="429"/>
      <c r="N763" s="429"/>
      <c r="O763" s="439"/>
    </row>
    <row r="764" spans="1:15" x14ac:dyDescent="0.35">
      <c r="A764" s="57" t="s">
        <v>189</v>
      </c>
      <c r="B764" s="247"/>
      <c r="C764" s="32">
        <v>270261</v>
      </c>
      <c r="D764" s="104" t="s">
        <v>201</v>
      </c>
      <c r="E764" s="48" t="s">
        <v>2370</v>
      </c>
      <c r="F764" s="431">
        <f>SUMIF(lastik!C:C,C764,lastik!J:J)</f>
        <v>0</v>
      </c>
      <c r="J764" s="431">
        <f>SUMIF(beklenen!F:F,C764,beklenen!J:J)</f>
        <v>0</v>
      </c>
      <c r="K764" s="431">
        <f t="shared" si="108"/>
        <v>0</v>
      </c>
      <c r="L764" s="435"/>
      <c r="M764" s="429"/>
      <c r="N764" s="429"/>
      <c r="O764" s="439"/>
    </row>
    <row r="765" spans="1:15" x14ac:dyDescent="0.35">
      <c r="A765" s="57" t="s">
        <v>189</v>
      </c>
      <c r="B765" s="247"/>
      <c r="C765" s="32">
        <v>270269</v>
      </c>
      <c r="D765" s="106" t="s">
        <v>201</v>
      </c>
      <c r="E765" s="37" t="s">
        <v>2370</v>
      </c>
      <c r="F765" s="431">
        <f>SUMIF(lastik!C:C,C765,lastik!J:J)</f>
        <v>8</v>
      </c>
      <c r="G765" s="431">
        <f>F765+F764</f>
        <v>8</v>
      </c>
      <c r="H765" s="431">
        <v>6</v>
      </c>
      <c r="I765" s="431">
        <v>8</v>
      </c>
      <c r="J765" s="431">
        <f>SUMIF(beklenen!F:F,C765,beklenen!J:J)</f>
        <v>0</v>
      </c>
      <c r="K765" s="431">
        <f t="shared" ref="K765" si="121">IF((G765+J765)&lt;=H765,H765-(G765+J765),0)-M765</f>
        <v>0</v>
      </c>
      <c r="L765" s="435"/>
      <c r="M765" s="429"/>
      <c r="N765" s="429"/>
      <c r="O765" s="439"/>
    </row>
    <row r="766" spans="1:15" x14ac:dyDescent="0.35">
      <c r="A766" s="57" t="s">
        <v>189</v>
      </c>
      <c r="B766" s="499"/>
      <c r="C766" s="340">
        <v>270270</v>
      </c>
      <c r="D766" s="246" t="s">
        <v>202</v>
      </c>
      <c r="E766" s="245" t="s">
        <v>196</v>
      </c>
      <c r="F766" s="431">
        <f>SUMIF(lastik!C:C,C766,lastik!J:J)</f>
        <v>10</v>
      </c>
      <c r="J766" s="431">
        <f>SUMIF(beklenen!F:F,C766,beklenen!J:J)</f>
        <v>0</v>
      </c>
      <c r="K766" s="431">
        <f t="shared" si="108"/>
        <v>0</v>
      </c>
      <c r="L766" s="435"/>
      <c r="M766" s="429"/>
      <c r="N766" s="429"/>
      <c r="O766" s="439"/>
    </row>
    <row r="767" spans="1:15" x14ac:dyDescent="0.35">
      <c r="A767" s="57" t="s">
        <v>189</v>
      </c>
      <c r="B767" s="247"/>
      <c r="C767" s="50">
        <v>270278</v>
      </c>
      <c r="D767" s="246" t="s">
        <v>202</v>
      </c>
      <c r="E767" s="245" t="s">
        <v>1359</v>
      </c>
      <c r="F767" s="431">
        <f>SUMIF(lastik!C:C,C767,lastik!J:J)</f>
        <v>4</v>
      </c>
      <c r="G767" s="431">
        <f>F767+F766</f>
        <v>14</v>
      </c>
      <c r="H767" s="431">
        <v>2</v>
      </c>
      <c r="I767" s="431">
        <v>4</v>
      </c>
      <c r="J767" s="431">
        <f>SUMIF(beklenen!F:F,C767,beklenen!J:J)</f>
        <v>0</v>
      </c>
      <c r="K767" s="431">
        <f t="shared" ref="K767" si="122">IF((G767+J767)&lt;=H767,H767-(G767+J767),0)-M767</f>
        <v>0</v>
      </c>
      <c r="L767" s="435"/>
      <c r="M767" s="429"/>
      <c r="N767" s="429"/>
      <c r="O767" s="439"/>
    </row>
    <row r="768" spans="1:15" x14ac:dyDescent="0.35">
      <c r="A768" s="57" t="s">
        <v>189</v>
      </c>
      <c r="B768" s="247"/>
      <c r="C768" s="245">
        <v>270271</v>
      </c>
      <c r="D768" s="43" t="s">
        <v>202</v>
      </c>
      <c r="E768" s="245" t="s">
        <v>194</v>
      </c>
      <c r="F768" s="431">
        <f>SUMIF(lastik!C:C,C768,lastik!J:J)</f>
        <v>0</v>
      </c>
      <c r="G768" s="431">
        <f t="shared" si="120"/>
        <v>0</v>
      </c>
      <c r="H768" s="431">
        <v>4</v>
      </c>
      <c r="I768" s="431">
        <v>8</v>
      </c>
      <c r="J768" s="431">
        <f>SUMIF(beklenen!F:F,C768,beklenen!J:J)</f>
        <v>0</v>
      </c>
      <c r="K768" s="431">
        <f t="shared" si="108"/>
        <v>4</v>
      </c>
      <c r="L768" s="435"/>
      <c r="M768" s="429"/>
      <c r="N768" s="429"/>
      <c r="O768" s="439"/>
    </row>
    <row r="769" spans="1:22" x14ac:dyDescent="0.35">
      <c r="A769" s="57" t="s">
        <v>189</v>
      </c>
      <c r="B769" s="247"/>
      <c r="C769" s="245">
        <v>270272</v>
      </c>
      <c r="D769" s="246" t="s">
        <v>202</v>
      </c>
      <c r="E769" s="245" t="s">
        <v>732</v>
      </c>
      <c r="F769" s="431">
        <f>SUMIF(lastik!C:C,C769,lastik!J:J)</f>
        <v>24</v>
      </c>
      <c r="G769" s="431">
        <f>F769</f>
        <v>24</v>
      </c>
      <c r="H769" s="431">
        <v>4</v>
      </c>
      <c r="I769" s="431">
        <v>8</v>
      </c>
      <c r="J769" s="431">
        <f>SUMIF(beklenen!F:F,C769,beklenen!J:J)</f>
        <v>0</v>
      </c>
      <c r="K769" s="431">
        <f t="shared" si="108"/>
        <v>0</v>
      </c>
      <c r="L769" s="435"/>
      <c r="M769" s="429"/>
      <c r="N769" s="429"/>
      <c r="O769" s="439"/>
    </row>
    <row r="770" spans="1:22" x14ac:dyDescent="0.35">
      <c r="A770" s="57" t="s">
        <v>189</v>
      </c>
      <c r="B770" s="247"/>
      <c r="C770" s="114">
        <v>270281</v>
      </c>
      <c r="D770" s="129" t="s">
        <v>205</v>
      </c>
      <c r="E770" s="114" t="s">
        <v>194</v>
      </c>
      <c r="F770" s="431">
        <f>SUMIF(lastik!C:C,C770,lastik!J:J)</f>
        <v>2</v>
      </c>
      <c r="G770" s="431">
        <f t="shared" si="120"/>
        <v>2</v>
      </c>
      <c r="H770" s="431">
        <v>2</v>
      </c>
      <c r="I770" s="431">
        <v>8</v>
      </c>
      <c r="J770" s="431">
        <f>SUMIF(beklenen!F:F,C770,beklenen!J:J)</f>
        <v>0</v>
      </c>
      <c r="K770" s="431">
        <f t="shared" si="108"/>
        <v>0</v>
      </c>
      <c r="L770" s="435"/>
      <c r="M770" s="429"/>
      <c r="N770" s="429"/>
      <c r="O770" s="439"/>
    </row>
    <row r="771" spans="1:22" x14ac:dyDescent="0.35">
      <c r="A771" s="57" t="s">
        <v>189</v>
      </c>
      <c r="B771" s="247"/>
      <c r="C771" s="114">
        <v>270284</v>
      </c>
      <c r="D771" s="38" t="s">
        <v>205</v>
      </c>
      <c r="E771" s="114" t="s">
        <v>2179</v>
      </c>
      <c r="F771" s="431">
        <f>SUMIF(lastik!C:C,C771,lastik!J:J)</f>
        <v>0</v>
      </c>
      <c r="G771" s="431">
        <f>F771</f>
        <v>0</v>
      </c>
      <c r="H771" s="431">
        <v>2</v>
      </c>
      <c r="I771" s="431">
        <v>4</v>
      </c>
      <c r="J771" s="431">
        <f>SUMIF(beklenen!F:F,C771,beklenen!J:J)</f>
        <v>0</v>
      </c>
      <c r="L771" s="435"/>
      <c r="M771" s="429"/>
      <c r="N771" s="429"/>
      <c r="O771" s="439"/>
    </row>
    <row r="772" spans="1:22" x14ac:dyDescent="0.35">
      <c r="A772" s="57" t="s">
        <v>189</v>
      </c>
      <c r="B772" s="247"/>
      <c r="C772" s="245">
        <v>270290</v>
      </c>
      <c r="D772" s="97" t="s">
        <v>206</v>
      </c>
      <c r="E772" s="245" t="s">
        <v>1359</v>
      </c>
      <c r="F772" s="431">
        <f>SUMIF(lastik!C:C,C772,lastik!J:J)</f>
        <v>8</v>
      </c>
      <c r="G772" s="431">
        <f t="shared" si="120"/>
        <v>8</v>
      </c>
      <c r="H772" s="431">
        <v>4</v>
      </c>
      <c r="I772" s="431">
        <v>8</v>
      </c>
      <c r="J772" s="431">
        <f>SUMIF(beklenen!F:F,C772,beklenen!J:J)</f>
        <v>0</v>
      </c>
      <c r="K772" s="431">
        <f t="shared" ref="K772:K799" si="123">IF((G772+J772)&lt;=H772,H772-(G772+J772),0)-M772</f>
        <v>0</v>
      </c>
      <c r="L772" s="435"/>
      <c r="M772" s="429"/>
      <c r="N772" s="429"/>
      <c r="O772" s="439"/>
      <c r="V772" s="429" t="s">
        <v>366</v>
      </c>
    </row>
    <row r="773" spans="1:22" x14ac:dyDescent="0.35">
      <c r="A773" s="57" t="s">
        <v>189</v>
      </c>
      <c r="B773" s="247"/>
      <c r="C773" s="245">
        <v>270291</v>
      </c>
      <c r="D773" s="246" t="s">
        <v>206</v>
      </c>
      <c r="E773" s="245" t="s">
        <v>194</v>
      </c>
      <c r="F773" s="431">
        <f>SUMIF(lastik!C:C,C773,lastik!J:J)</f>
        <v>6</v>
      </c>
      <c r="G773" s="431">
        <f t="shared" si="120"/>
        <v>6</v>
      </c>
      <c r="H773" s="431">
        <v>8</v>
      </c>
      <c r="I773" s="431">
        <v>20</v>
      </c>
      <c r="J773" s="431">
        <f>SUMIF(beklenen!F:F,C773,beklenen!J:J)</f>
        <v>0</v>
      </c>
      <c r="K773" s="431">
        <f t="shared" si="123"/>
        <v>2</v>
      </c>
      <c r="L773" s="435"/>
      <c r="M773" s="429"/>
      <c r="N773" s="429"/>
      <c r="O773" s="439"/>
    </row>
    <row r="774" spans="1:22" x14ac:dyDescent="0.35">
      <c r="A774" s="57" t="s">
        <v>189</v>
      </c>
      <c r="B774" s="247"/>
      <c r="C774" s="46">
        <v>270897</v>
      </c>
      <c r="D774" s="107" t="s">
        <v>207</v>
      </c>
      <c r="E774" s="48" t="s">
        <v>194</v>
      </c>
      <c r="F774" s="431">
        <f>SUMIF(lastik!C:C,C774,lastik!J:J)</f>
        <v>0</v>
      </c>
      <c r="G774" s="431">
        <f t="shared" si="120"/>
        <v>0</v>
      </c>
      <c r="I774" s="431">
        <v>2</v>
      </c>
      <c r="J774" s="431">
        <f>SUMIF(beklenen!F:F,C774,beklenen!J:J)</f>
        <v>0</v>
      </c>
      <c r="K774" s="431">
        <f t="shared" si="123"/>
        <v>0</v>
      </c>
      <c r="L774" s="435"/>
      <c r="M774" s="429"/>
      <c r="N774" s="429"/>
      <c r="O774" s="439"/>
    </row>
    <row r="775" spans="1:22" x14ac:dyDescent="0.35">
      <c r="A775" s="57" t="s">
        <v>189</v>
      </c>
      <c r="B775" s="247"/>
      <c r="C775" s="114">
        <v>270301</v>
      </c>
      <c r="D775" s="38" t="s">
        <v>207</v>
      </c>
      <c r="E775" s="37" t="s">
        <v>194</v>
      </c>
      <c r="F775" s="431">
        <f>SUMIF(lastik!C:C,C775,lastik!J:J)</f>
        <v>14</v>
      </c>
      <c r="G775" s="431">
        <f t="shared" si="120"/>
        <v>14</v>
      </c>
      <c r="H775" s="431">
        <v>2</v>
      </c>
      <c r="I775" s="431">
        <v>2</v>
      </c>
      <c r="J775" s="431">
        <f>SUMIF(beklenen!F:F,C775,beklenen!J:J)</f>
        <v>0</v>
      </c>
      <c r="K775" s="431">
        <f t="shared" si="123"/>
        <v>0</v>
      </c>
      <c r="L775" s="435"/>
      <c r="M775" s="429"/>
      <c r="N775" s="429"/>
      <c r="O775" s="439"/>
    </row>
    <row r="776" spans="1:22" x14ac:dyDescent="0.35">
      <c r="A776" s="57" t="s">
        <v>189</v>
      </c>
      <c r="B776" s="247"/>
      <c r="C776" s="245">
        <v>270311</v>
      </c>
      <c r="D776" s="39" t="s">
        <v>2259</v>
      </c>
      <c r="E776" s="245" t="s">
        <v>732</v>
      </c>
      <c r="F776" s="431">
        <f>SUMIF(lastik!C:C,C776,lastik!J:J)</f>
        <v>4</v>
      </c>
      <c r="G776" s="431">
        <f>F776</f>
        <v>4</v>
      </c>
      <c r="H776" s="431">
        <v>2</v>
      </c>
      <c r="I776" s="431">
        <v>4</v>
      </c>
      <c r="J776" s="431">
        <f>SUMIF(beklenen!F:F,C776,beklenen!J:J)</f>
        <v>0</v>
      </c>
      <c r="K776" s="431">
        <f t="shared" si="123"/>
        <v>0</v>
      </c>
      <c r="L776" s="435"/>
      <c r="M776" s="429"/>
      <c r="N776" s="429"/>
      <c r="O776" s="439"/>
    </row>
    <row r="777" spans="1:22" x14ac:dyDescent="0.35">
      <c r="A777" s="441" t="s">
        <v>217</v>
      </c>
      <c r="B777" s="247" t="s">
        <v>476</v>
      </c>
      <c r="C777" s="32">
        <v>589031</v>
      </c>
      <c r="D777" s="163" t="s">
        <v>218</v>
      </c>
      <c r="E777" s="37" t="s">
        <v>219</v>
      </c>
      <c r="F777" s="431">
        <f>SUMIF(lastik!C:C,C777,lastik!J:J)</f>
        <v>3</v>
      </c>
      <c r="G777" s="431">
        <f t="shared" si="120"/>
        <v>3</v>
      </c>
      <c r="H777" s="431">
        <v>2</v>
      </c>
      <c r="I777" s="431">
        <v>2</v>
      </c>
      <c r="J777" s="431">
        <f>SUMIF(beklenen!F:F,C777,beklenen!J:J)</f>
        <v>0</v>
      </c>
      <c r="K777" s="431">
        <f t="shared" si="123"/>
        <v>0</v>
      </c>
      <c r="L777" s="435"/>
      <c r="M777" s="429"/>
      <c r="N777" s="429"/>
      <c r="O777" s="429"/>
    </row>
    <row r="778" spans="1:22" x14ac:dyDescent="0.35">
      <c r="A778" s="31" t="s">
        <v>217</v>
      </c>
      <c r="B778" s="247" t="s">
        <v>476</v>
      </c>
      <c r="C778" s="245">
        <v>588207</v>
      </c>
      <c r="D778" s="27" t="s">
        <v>1972</v>
      </c>
      <c r="E778" s="245" t="s">
        <v>1973</v>
      </c>
      <c r="F778" s="431">
        <f>SUMIF(lastik!C:C,C778,lastik!J:J)</f>
        <v>0</v>
      </c>
      <c r="G778" s="431">
        <f>F778</f>
        <v>0</v>
      </c>
      <c r="H778" s="431">
        <v>2</v>
      </c>
      <c r="I778" s="431">
        <v>2</v>
      </c>
      <c r="J778" s="431">
        <f>SUMIF(beklenen!F:F,C778,beklenen!J:J)</f>
        <v>0</v>
      </c>
      <c r="K778" s="431">
        <f t="shared" si="123"/>
        <v>2</v>
      </c>
      <c r="L778" s="435"/>
      <c r="M778" s="429"/>
      <c r="N778" s="429"/>
      <c r="O778" s="429"/>
    </row>
    <row r="779" spans="1:22" x14ac:dyDescent="0.35">
      <c r="A779" s="362" t="s">
        <v>217</v>
      </c>
      <c r="B779" s="334" t="s">
        <v>476</v>
      </c>
      <c r="C779" s="402">
        <v>588109</v>
      </c>
      <c r="D779" s="480" t="s">
        <v>2839</v>
      </c>
      <c r="E779" s="369" t="s">
        <v>2840</v>
      </c>
      <c r="F779" s="431">
        <f>SUMIF(lastik!C:C,C779,lastik!J:J)</f>
        <v>2</v>
      </c>
      <c r="G779" s="431">
        <f>F779</f>
        <v>2</v>
      </c>
      <c r="H779" s="431">
        <v>2</v>
      </c>
      <c r="I779" s="431">
        <v>2</v>
      </c>
      <c r="J779" s="431">
        <f>SUMIF(beklenen!F:F,C779,beklenen!J:J)</f>
        <v>0</v>
      </c>
      <c r="K779" s="431">
        <f t="shared" si="123"/>
        <v>0</v>
      </c>
      <c r="L779" s="435"/>
      <c r="M779" s="429"/>
      <c r="N779" s="429"/>
      <c r="O779" s="429"/>
    </row>
    <row r="780" spans="1:22" x14ac:dyDescent="0.35">
      <c r="A780" s="31" t="s">
        <v>217</v>
      </c>
      <c r="B780" s="247" t="s">
        <v>476</v>
      </c>
      <c r="C780" s="32">
        <v>589310</v>
      </c>
      <c r="D780" s="163" t="s">
        <v>221</v>
      </c>
      <c r="E780" s="37" t="s">
        <v>219</v>
      </c>
      <c r="F780" s="431">
        <f>SUMIF(lastik!C:C,C780,lastik!J:J)</f>
        <v>4</v>
      </c>
      <c r="G780" s="431">
        <f t="shared" si="120"/>
        <v>4</v>
      </c>
      <c r="H780" s="431">
        <v>2</v>
      </c>
      <c r="I780" s="431">
        <v>4</v>
      </c>
      <c r="J780" s="431">
        <f>SUMIF(beklenen!F:F,C780,beklenen!J:J)</f>
        <v>0</v>
      </c>
      <c r="K780" s="431">
        <f t="shared" si="123"/>
        <v>0</v>
      </c>
      <c r="L780" s="435"/>
      <c r="M780" s="429"/>
      <c r="N780" s="429"/>
      <c r="O780" s="429"/>
    </row>
    <row r="781" spans="1:22" x14ac:dyDescent="0.35">
      <c r="A781" s="31" t="s">
        <v>217</v>
      </c>
      <c r="B781" s="247" t="s">
        <v>476</v>
      </c>
      <c r="C781" s="39">
        <v>589030</v>
      </c>
      <c r="D781" s="47" t="s">
        <v>222</v>
      </c>
      <c r="E781" s="245" t="s">
        <v>219</v>
      </c>
      <c r="F781" s="431">
        <f>SUMIF(lastik!C:C,C781,lastik!J:J)</f>
        <v>9</v>
      </c>
      <c r="G781" s="431">
        <f t="shared" si="120"/>
        <v>9</v>
      </c>
      <c r="H781" s="431">
        <v>8</v>
      </c>
      <c r="I781" s="431">
        <v>16</v>
      </c>
      <c r="J781" s="431">
        <f>SUMIF(beklenen!F:F,C781,beklenen!J:J)</f>
        <v>0</v>
      </c>
      <c r="K781" s="431">
        <f t="shared" si="123"/>
        <v>0</v>
      </c>
      <c r="L781" s="435"/>
      <c r="M781" s="429"/>
      <c r="N781" s="429"/>
      <c r="O781" s="429"/>
    </row>
    <row r="782" spans="1:22" x14ac:dyDescent="0.35">
      <c r="A782" s="31" t="s">
        <v>217</v>
      </c>
      <c r="B782" s="247" t="s">
        <v>476</v>
      </c>
      <c r="C782" s="39">
        <v>588208</v>
      </c>
      <c r="D782" s="43" t="s">
        <v>222</v>
      </c>
      <c r="E782" s="245" t="s">
        <v>497</v>
      </c>
      <c r="F782" s="431">
        <f>SUMIF(lastik!C:C,C782,lastik!J:J)</f>
        <v>2</v>
      </c>
      <c r="G782" s="431">
        <f t="shared" si="120"/>
        <v>2</v>
      </c>
      <c r="H782" s="431">
        <v>2</v>
      </c>
      <c r="I782" s="431">
        <v>2</v>
      </c>
      <c r="J782" s="431">
        <f>SUMIF(beklenen!F:F,C782,beklenen!J:J)</f>
        <v>0</v>
      </c>
      <c r="K782" s="431">
        <f t="shared" si="123"/>
        <v>0</v>
      </c>
      <c r="L782" s="435"/>
      <c r="M782" s="429"/>
      <c r="N782" s="429"/>
      <c r="O782" s="429"/>
    </row>
    <row r="783" spans="1:22" x14ac:dyDescent="0.35">
      <c r="A783" s="98" t="s">
        <v>217</v>
      </c>
      <c r="B783" s="247" t="s">
        <v>476</v>
      </c>
      <c r="C783" s="281">
        <v>588201</v>
      </c>
      <c r="D783" s="423" t="s">
        <v>1974</v>
      </c>
      <c r="E783" s="281" t="s">
        <v>1975</v>
      </c>
      <c r="F783" s="431">
        <f>SUMIF(lastik!C:C,C783,lastik!J:J)</f>
        <v>0</v>
      </c>
      <c r="G783" s="431">
        <f>F783</f>
        <v>0</v>
      </c>
      <c r="H783" s="431">
        <v>2</v>
      </c>
      <c r="I783" s="431">
        <v>2</v>
      </c>
      <c r="J783" s="431">
        <f>SUMIF(beklenen!F:F,C783,beklenen!J:J)</f>
        <v>0</v>
      </c>
      <c r="K783" s="431">
        <f t="shared" si="123"/>
        <v>2</v>
      </c>
      <c r="L783" s="435"/>
      <c r="M783" s="429"/>
      <c r="N783" s="429"/>
      <c r="O783" s="429"/>
    </row>
    <row r="784" spans="1:22" x14ac:dyDescent="0.35">
      <c r="A784" s="31" t="s">
        <v>217</v>
      </c>
      <c r="B784" s="247" t="s">
        <v>476</v>
      </c>
      <c r="C784" s="32">
        <v>589025</v>
      </c>
      <c r="D784" s="193" t="s">
        <v>223</v>
      </c>
      <c r="E784" s="37" t="s">
        <v>224</v>
      </c>
      <c r="F784" s="431">
        <f>SUMIF(lastik!C:C,C784,lastik!J:J)</f>
        <v>7</v>
      </c>
      <c r="G784" s="431">
        <f t="shared" si="120"/>
        <v>7</v>
      </c>
      <c r="H784" s="431">
        <v>2</v>
      </c>
      <c r="I784" s="431">
        <v>2</v>
      </c>
      <c r="J784" s="431">
        <f>SUMIF(beklenen!F:F,C784,beklenen!J:J)</f>
        <v>0</v>
      </c>
      <c r="K784" s="431">
        <f t="shared" si="123"/>
        <v>0</v>
      </c>
      <c r="L784" s="435"/>
      <c r="M784" s="429"/>
      <c r="N784" s="429"/>
      <c r="O784" s="429"/>
    </row>
    <row r="785" spans="1:15" x14ac:dyDescent="0.35">
      <c r="A785" s="31" t="s">
        <v>217</v>
      </c>
      <c r="B785" s="247" t="s">
        <v>476</v>
      </c>
      <c r="C785" s="39">
        <v>589015</v>
      </c>
      <c r="D785" s="47" t="s">
        <v>226</v>
      </c>
      <c r="E785" s="245" t="s">
        <v>224</v>
      </c>
      <c r="F785" s="431">
        <f>SUMIF(lastik!C:C,C785,lastik!J:J)</f>
        <v>11</v>
      </c>
      <c r="G785" s="431">
        <f t="shared" si="120"/>
        <v>11</v>
      </c>
      <c r="H785" s="431">
        <v>8</v>
      </c>
      <c r="I785" s="431">
        <v>12</v>
      </c>
      <c r="J785" s="431">
        <f>SUMIF(beklenen!F:F,C785,beklenen!J:J)</f>
        <v>0</v>
      </c>
      <c r="K785" s="431">
        <f t="shared" si="123"/>
        <v>0</v>
      </c>
      <c r="L785" s="435"/>
      <c r="M785" s="429"/>
      <c r="N785" s="429"/>
      <c r="O785" s="429"/>
    </row>
    <row r="786" spans="1:15" x14ac:dyDescent="0.35">
      <c r="A786" s="31" t="s">
        <v>217</v>
      </c>
      <c r="B786" s="247" t="s">
        <v>476</v>
      </c>
      <c r="C786" s="39">
        <v>588217</v>
      </c>
      <c r="D786" s="43" t="s">
        <v>226</v>
      </c>
      <c r="E786" s="245" t="s">
        <v>498</v>
      </c>
      <c r="F786" s="431">
        <f>SUMIF(lastik!C:C,C786,lastik!J:J)</f>
        <v>2</v>
      </c>
      <c r="G786" s="431">
        <f t="shared" si="120"/>
        <v>2</v>
      </c>
      <c r="H786" s="431">
        <v>2</v>
      </c>
      <c r="I786" s="431">
        <v>2</v>
      </c>
      <c r="J786" s="431">
        <f>SUMIF(beklenen!F:F,C786,beklenen!J:J)</f>
        <v>0</v>
      </c>
      <c r="K786" s="431">
        <f t="shared" si="123"/>
        <v>0</v>
      </c>
      <c r="L786" s="435"/>
      <c r="M786" s="429"/>
      <c r="N786" s="429"/>
      <c r="O786" s="429"/>
    </row>
    <row r="787" spans="1:15" x14ac:dyDescent="0.35">
      <c r="A787" s="31" t="s">
        <v>217</v>
      </c>
      <c r="B787" s="247" t="s">
        <v>476</v>
      </c>
      <c r="C787" s="37">
        <v>589033</v>
      </c>
      <c r="D787" s="438" t="s">
        <v>532</v>
      </c>
      <c r="E787" s="37" t="s">
        <v>533</v>
      </c>
      <c r="F787" s="431">
        <f>SUMIF(lastik!C:C,C787,lastik!J:J)</f>
        <v>4</v>
      </c>
      <c r="G787" s="431">
        <f t="shared" si="120"/>
        <v>4</v>
      </c>
      <c r="H787" s="431">
        <v>2</v>
      </c>
      <c r="I787" s="431">
        <v>2</v>
      </c>
      <c r="J787" s="431">
        <f>SUMIF(beklenen!F:F,C787,beklenen!J:J)</f>
        <v>0</v>
      </c>
      <c r="K787" s="431">
        <f t="shared" si="123"/>
        <v>0</v>
      </c>
      <c r="L787" s="435"/>
      <c r="M787" s="429"/>
      <c r="N787" s="429"/>
      <c r="O787" s="429"/>
    </row>
    <row r="788" spans="1:15" x14ac:dyDescent="0.35">
      <c r="A788" s="441" t="s">
        <v>220</v>
      </c>
      <c r="B788" s="247" t="s">
        <v>481</v>
      </c>
      <c r="C788" s="74">
        <v>280035</v>
      </c>
      <c r="D788" s="39" t="s">
        <v>404</v>
      </c>
      <c r="E788" s="245" t="s">
        <v>455</v>
      </c>
      <c r="F788" s="431">
        <f>SUMIF(lastik!C:C,C788,lastik!J:J)</f>
        <v>14</v>
      </c>
      <c r="G788" s="431">
        <f t="shared" si="120"/>
        <v>14</v>
      </c>
      <c r="H788" s="431">
        <v>2</v>
      </c>
      <c r="I788" s="431">
        <v>4</v>
      </c>
      <c r="J788" s="431">
        <f>SUMIF(beklenen!F:F,C788,beklenen!J:J)</f>
        <v>0</v>
      </c>
      <c r="K788" s="431">
        <f t="shared" si="123"/>
        <v>0</v>
      </c>
      <c r="L788" s="435"/>
      <c r="M788" s="429"/>
      <c r="N788" s="429"/>
      <c r="O788" s="429"/>
    </row>
    <row r="789" spans="1:15" x14ac:dyDescent="0.35">
      <c r="A789" s="31" t="s">
        <v>220</v>
      </c>
      <c r="B789" s="247" t="s">
        <v>481</v>
      </c>
      <c r="C789" s="45">
        <v>280015</v>
      </c>
      <c r="D789" s="33" t="s">
        <v>229</v>
      </c>
      <c r="E789" s="114" t="s">
        <v>230</v>
      </c>
      <c r="F789" s="431">
        <f>SUMIF(lastik!C:C,C789,lastik!J:J)</f>
        <v>8</v>
      </c>
      <c r="G789" s="431">
        <f t="shared" si="120"/>
        <v>8</v>
      </c>
      <c r="H789" s="431">
        <v>4</v>
      </c>
      <c r="I789" s="431">
        <v>6</v>
      </c>
      <c r="J789" s="431">
        <f>SUMIF(beklenen!F:F,C789,beklenen!J:J)</f>
        <v>0</v>
      </c>
      <c r="K789" s="431">
        <f t="shared" si="123"/>
        <v>0</v>
      </c>
      <c r="L789" s="435"/>
      <c r="M789" s="429"/>
      <c r="N789" s="429"/>
      <c r="O789" s="429"/>
    </row>
    <row r="790" spans="1:15" x14ac:dyDescent="0.35">
      <c r="A790" s="31" t="s">
        <v>220</v>
      </c>
      <c r="B790" s="247" t="s">
        <v>481</v>
      </c>
      <c r="C790" s="245">
        <v>280025</v>
      </c>
      <c r="D790" s="97" t="s">
        <v>1535</v>
      </c>
      <c r="E790" s="245" t="s">
        <v>1536</v>
      </c>
      <c r="F790" s="431">
        <f>SUMIF(lastik!C:C,C790,lastik!J:J)</f>
        <v>0</v>
      </c>
      <c r="G790" s="431">
        <f t="shared" si="120"/>
        <v>0</v>
      </c>
      <c r="I790" s="431">
        <v>4</v>
      </c>
      <c r="J790" s="431">
        <f>SUMIF(beklenen!F:F,C790,beklenen!J:J)</f>
        <v>0</v>
      </c>
      <c r="K790" s="431">
        <f t="shared" si="123"/>
        <v>0</v>
      </c>
      <c r="L790" s="435"/>
      <c r="M790" s="429"/>
      <c r="N790" s="429"/>
      <c r="O790" s="429"/>
    </row>
    <row r="791" spans="1:15" x14ac:dyDescent="0.35">
      <c r="A791" s="31" t="s">
        <v>220</v>
      </c>
      <c r="B791" s="247" t="s">
        <v>481</v>
      </c>
      <c r="C791" s="245">
        <v>280026</v>
      </c>
      <c r="D791" s="166" t="s">
        <v>1471</v>
      </c>
      <c r="E791" s="245" t="s">
        <v>1472</v>
      </c>
      <c r="F791" s="431">
        <f>SUMIF(lastik!C:C,C791,lastik!J:J)</f>
        <v>5</v>
      </c>
      <c r="G791" s="431">
        <f>F791</f>
        <v>5</v>
      </c>
      <c r="H791" s="431">
        <v>4</v>
      </c>
      <c r="I791" s="431">
        <v>8</v>
      </c>
      <c r="J791" s="431">
        <f>SUMIF(beklenen!F:F,C791,beklenen!J:J)</f>
        <v>5</v>
      </c>
      <c r="K791" s="431">
        <f t="shared" si="123"/>
        <v>0</v>
      </c>
      <c r="L791" s="435"/>
      <c r="M791" s="429"/>
      <c r="N791" s="429"/>
      <c r="O791" s="429"/>
    </row>
    <row r="792" spans="1:15" x14ac:dyDescent="0.35">
      <c r="A792" s="337" t="s">
        <v>220</v>
      </c>
      <c r="B792" s="247"/>
      <c r="C792" s="281">
        <v>280157</v>
      </c>
      <c r="D792" s="422" t="s">
        <v>2251</v>
      </c>
      <c r="E792" s="281" t="s">
        <v>2252</v>
      </c>
      <c r="F792" s="431">
        <f>SUMIF(lastik!C:C,C792,lastik!J:J)</f>
        <v>2</v>
      </c>
      <c r="G792" s="431">
        <f>F792</f>
        <v>2</v>
      </c>
      <c r="H792" s="431">
        <v>4</v>
      </c>
      <c r="I792" s="431">
        <v>8</v>
      </c>
      <c r="J792" s="431">
        <f>SUMIF(beklenen!F:F,C792,beklenen!J:J)</f>
        <v>0</v>
      </c>
      <c r="K792" s="431">
        <f t="shared" si="123"/>
        <v>2</v>
      </c>
      <c r="L792" s="435"/>
      <c r="M792" s="429"/>
      <c r="N792" s="429"/>
      <c r="O792" s="429"/>
    </row>
    <row r="793" spans="1:15" x14ac:dyDescent="0.35">
      <c r="A793" s="31" t="s">
        <v>220</v>
      </c>
      <c r="B793" s="247" t="s">
        <v>481</v>
      </c>
      <c r="C793" s="37">
        <v>282055</v>
      </c>
      <c r="D793" s="165" t="s">
        <v>231</v>
      </c>
      <c r="E793" s="37" t="s">
        <v>774</v>
      </c>
      <c r="F793" s="431">
        <f>SUMIF(lastik!C:C,C793,lastik!J:J)</f>
        <v>4</v>
      </c>
      <c r="G793" s="431">
        <f t="shared" si="120"/>
        <v>4</v>
      </c>
      <c r="H793" s="431">
        <v>4</v>
      </c>
      <c r="I793" s="431">
        <v>8</v>
      </c>
      <c r="J793" s="431">
        <f>SUMIF(beklenen!F:F,C793,beklenen!J:J)</f>
        <v>2</v>
      </c>
      <c r="K793" s="431">
        <f t="shared" si="123"/>
        <v>0</v>
      </c>
      <c r="L793" s="435"/>
      <c r="M793" s="429"/>
      <c r="N793" s="429"/>
      <c r="O793" s="429"/>
    </row>
    <row r="794" spans="1:15" x14ac:dyDescent="0.35">
      <c r="A794" s="31" t="s">
        <v>220</v>
      </c>
      <c r="B794" s="247" t="s">
        <v>481</v>
      </c>
      <c r="C794" s="245">
        <v>282068</v>
      </c>
      <c r="D794" s="166" t="s">
        <v>232</v>
      </c>
      <c r="E794" s="245" t="s">
        <v>1271</v>
      </c>
      <c r="F794" s="431">
        <f>SUMIF(lastik!C:C,C794,lastik!J:J)</f>
        <v>14</v>
      </c>
      <c r="G794" s="431">
        <f t="shared" si="120"/>
        <v>14</v>
      </c>
      <c r="H794" s="431">
        <v>12</v>
      </c>
      <c r="I794" s="431">
        <v>20</v>
      </c>
      <c r="J794" s="431">
        <f>SUMIF(beklenen!F:F,C794,beklenen!J:J)</f>
        <v>13</v>
      </c>
      <c r="K794" s="431">
        <f t="shared" si="123"/>
        <v>0</v>
      </c>
      <c r="L794" s="435"/>
      <c r="M794" s="429"/>
      <c r="N794" s="429"/>
      <c r="O794" s="429"/>
    </row>
    <row r="795" spans="1:15" x14ac:dyDescent="0.35">
      <c r="A795" s="31" t="s">
        <v>220</v>
      </c>
      <c r="B795" s="247"/>
      <c r="C795" s="380">
        <v>586120</v>
      </c>
      <c r="D795" s="292" t="s">
        <v>525</v>
      </c>
      <c r="E795" s="399" t="s">
        <v>1272</v>
      </c>
      <c r="F795" s="431">
        <f>SUMIF(lastik!C:C,C795,lastik!J:J)</f>
        <v>6</v>
      </c>
      <c r="G795" s="431">
        <f>F795</f>
        <v>6</v>
      </c>
      <c r="H795" s="431">
        <v>2</v>
      </c>
      <c r="I795" s="431">
        <v>2</v>
      </c>
      <c r="J795" s="431">
        <f>SUMIF(beklenen!F:F,C795,beklenen!J:J)</f>
        <v>0</v>
      </c>
      <c r="K795" s="431">
        <f t="shared" si="123"/>
        <v>0</v>
      </c>
      <c r="L795" s="435"/>
      <c r="M795" s="429"/>
      <c r="N795" s="429"/>
      <c r="O795" s="429"/>
    </row>
    <row r="796" spans="1:15" x14ac:dyDescent="0.35">
      <c r="A796" s="31" t="s">
        <v>220</v>
      </c>
      <c r="B796" s="247"/>
      <c r="C796" s="245">
        <v>586079</v>
      </c>
      <c r="D796" s="97" t="s">
        <v>726</v>
      </c>
      <c r="E796" s="245" t="s">
        <v>727</v>
      </c>
      <c r="F796" s="431">
        <f>SUMIF(lastik!C:C,C796,lastik!J:J)</f>
        <v>2</v>
      </c>
      <c r="G796" s="431">
        <f t="shared" si="120"/>
        <v>2</v>
      </c>
      <c r="H796" s="431">
        <v>2</v>
      </c>
      <c r="I796" s="431">
        <v>2</v>
      </c>
      <c r="J796" s="431">
        <f>SUMIF(beklenen!F:F,C796,beklenen!J:J)</f>
        <v>0</v>
      </c>
      <c r="K796" s="431">
        <f t="shared" si="123"/>
        <v>0</v>
      </c>
      <c r="L796" s="435"/>
      <c r="M796" s="429"/>
      <c r="N796" s="429"/>
      <c r="O796" s="429"/>
    </row>
    <row r="797" spans="1:15" x14ac:dyDescent="0.35">
      <c r="A797" s="31" t="s">
        <v>220</v>
      </c>
      <c r="B797" s="247"/>
      <c r="C797" s="245">
        <v>586037</v>
      </c>
      <c r="D797" s="59" t="s">
        <v>726</v>
      </c>
      <c r="E797" s="245" t="s">
        <v>2835</v>
      </c>
      <c r="F797" s="431">
        <f>SUMIF(lastik!C:C,C797,lastik!J:J)</f>
        <v>2</v>
      </c>
      <c r="G797" s="431">
        <f>F797</f>
        <v>2</v>
      </c>
      <c r="H797" s="431">
        <v>2</v>
      </c>
      <c r="I797" s="431">
        <v>2</v>
      </c>
      <c r="J797" s="431">
        <f>SUMIF(beklenen!F:F,C797,beklenen!J:J)</f>
        <v>0</v>
      </c>
      <c r="K797" s="431">
        <f t="shared" si="123"/>
        <v>0</v>
      </c>
      <c r="L797" s="435"/>
      <c r="M797" s="429"/>
      <c r="N797" s="429"/>
      <c r="O797" s="429"/>
    </row>
    <row r="798" spans="1:15" x14ac:dyDescent="0.35">
      <c r="A798" s="31" t="s">
        <v>220</v>
      </c>
      <c r="B798" s="247"/>
      <c r="C798" s="37">
        <v>586844</v>
      </c>
      <c r="D798" s="167" t="s">
        <v>505</v>
      </c>
      <c r="E798" s="37" t="s">
        <v>799</v>
      </c>
      <c r="F798" s="431">
        <f>SUMIF(lastik!C:C,C798,lastik!J:J)</f>
        <v>3</v>
      </c>
      <c r="G798" s="431">
        <f t="shared" si="120"/>
        <v>3</v>
      </c>
      <c r="H798" s="431">
        <v>2</v>
      </c>
      <c r="I798" s="431">
        <v>2</v>
      </c>
      <c r="J798" s="431">
        <f>SUMIF(beklenen!F:F,C798,beklenen!J:J)</f>
        <v>0</v>
      </c>
      <c r="K798" s="431">
        <f t="shared" si="123"/>
        <v>0</v>
      </c>
      <c r="L798" s="435"/>
      <c r="M798" s="429"/>
      <c r="N798" s="429"/>
      <c r="O798" s="429"/>
    </row>
    <row r="799" spans="1:15" x14ac:dyDescent="0.35">
      <c r="A799" s="291" t="s">
        <v>220</v>
      </c>
      <c r="B799" s="247"/>
      <c r="C799" s="37">
        <v>586080</v>
      </c>
      <c r="D799" s="228" t="s">
        <v>505</v>
      </c>
      <c r="E799" s="37" t="s">
        <v>1820</v>
      </c>
      <c r="F799" s="431">
        <f>SUMIF(lastik!C:C,C799,lastik!J:J)</f>
        <v>0</v>
      </c>
      <c r="G799" s="431">
        <f>F799</f>
        <v>0</v>
      </c>
      <c r="H799" s="431">
        <v>2</v>
      </c>
      <c r="I799" s="431">
        <v>2</v>
      </c>
      <c r="J799" s="431">
        <f>SUMIF(beklenen!F:F,C799,beklenen!J:J)</f>
        <v>0</v>
      </c>
      <c r="K799" s="431">
        <f t="shared" si="123"/>
        <v>2</v>
      </c>
      <c r="L799" s="435"/>
      <c r="M799" s="429"/>
      <c r="N799" s="429"/>
    </row>
  </sheetData>
  <autoFilter ref="A2:O799"/>
  <conditionalFormatting sqref="J3:J799">
    <cfRule type="cellIs" dxfId="5" priority="18" operator="lessThan">
      <formula>1</formula>
    </cfRule>
  </conditionalFormatting>
  <conditionalFormatting sqref="K3:K494 K496:K799">
    <cfRule type="cellIs" dxfId="4" priority="17" operator="lessThanOrEqual">
      <formula>0</formula>
    </cfRule>
  </conditionalFormatting>
  <conditionalFormatting sqref="L3:L799">
    <cfRule type="cellIs" dxfId="3" priority="15" operator="greaterThan">
      <formula>0</formula>
    </cfRule>
  </conditionalFormatting>
  <conditionalFormatting sqref="K3:K494 K496:K799">
    <cfRule type="cellIs" dxfId="2" priority="14" operator="greaterThan">
      <formula>0</formula>
    </cfRule>
  </conditionalFormatting>
  <conditionalFormatting sqref="K495">
    <cfRule type="cellIs" dxfId="1" priority="3" operator="lessThanOrEqual">
      <formula>0</formula>
    </cfRule>
  </conditionalFormatting>
  <conditionalFormatting sqref="K495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r:id="rId1"/>
  <ignoredErrors>
    <ignoredError sqref="D793:D794 D750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2"/>
  <sheetViews>
    <sheetView zoomScale="73" zoomScaleNormal="73" workbookViewId="0">
      <pane ySplit="2" topLeftCell="A159" activePane="bottomLeft" state="frozen"/>
      <selection pane="bottomLeft" activeCell="S2" sqref="S2"/>
    </sheetView>
  </sheetViews>
  <sheetFormatPr defaultRowHeight="14.5" x14ac:dyDescent="0.35"/>
  <cols>
    <col min="1" max="1" width="12.81640625" style="197" customWidth="1"/>
    <col min="2" max="2" width="8.81640625" style="197" customWidth="1"/>
    <col min="3" max="3" width="11.7265625" style="198" customWidth="1"/>
    <col min="4" max="4" width="11.453125" style="198" customWidth="1"/>
    <col min="5" max="5" width="12.1796875" style="199" bestFit="1" customWidth="1"/>
    <col min="6" max="6" width="10.1796875" style="197" customWidth="1"/>
    <col min="7" max="7" width="36.54296875" style="197" customWidth="1"/>
    <col min="8" max="8" width="8.453125" style="197" customWidth="1"/>
    <col min="9" max="9" width="13.1796875" style="200" customWidth="1"/>
    <col min="10" max="10" width="8.7265625" style="2" customWidth="1"/>
    <col min="11" max="11" width="6" style="197" customWidth="1"/>
    <col min="12" max="12" width="15.81640625" style="200" customWidth="1"/>
    <col min="13" max="13" width="13.54296875" style="200" customWidth="1"/>
    <col min="14" max="14" width="15.54296875" style="200" bestFit="1" customWidth="1"/>
    <col min="15" max="15" width="8.81640625" customWidth="1"/>
    <col min="16" max="16" width="11.453125" customWidth="1"/>
    <col min="17" max="17" width="8.1796875" customWidth="1"/>
    <col min="18" max="18" width="9" style="2"/>
    <col min="19" max="21" width="8.81640625" customWidth="1"/>
    <col min="22" max="22" width="11.54296875" bestFit="1" customWidth="1"/>
    <col min="23" max="23" width="9.26953125" bestFit="1" customWidth="1"/>
    <col min="24" max="25" width="8.81640625" customWidth="1"/>
    <col min="26" max="26" width="9.453125" bestFit="1" customWidth="1"/>
    <col min="27" max="27" width="10.54296875" customWidth="1"/>
    <col min="28" max="28" width="16.1796875" customWidth="1"/>
    <col min="29" max="29" width="19.1796875" customWidth="1"/>
  </cols>
  <sheetData>
    <row r="1" spans="1:29" ht="15" customHeight="1" x14ac:dyDescent="0.25">
      <c r="G1" s="197" t="s">
        <v>366</v>
      </c>
      <c r="J1" s="311">
        <f>SUBTOTAL(9,J3:J2402)</f>
        <v>3324</v>
      </c>
      <c r="L1" s="311">
        <f>SUBTOTAL(9,L3:L2402)</f>
        <v>1824335.5870559989</v>
      </c>
      <c r="M1" s="200" t="s">
        <v>366</v>
      </c>
      <c r="P1" s="2">
        <f>SUBTOTAL(9,P3:P2402)</f>
        <v>17989.439999999999</v>
      </c>
      <c r="R1" s="311">
        <f>SUBTOTAL(9,R3:R2402)</f>
        <v>0</v>
      </c>
      <c r="Z1" s="197"/>
      <c r="AC1" t="s">
        <v>366</v>
      </c>
    </row>
    <row r="2" spans="1:29" ht="14.5" customHeight="1" x14ac:dyDescent="0.35">
      <c r="A2" s="203" t="s">
        <v>835</v>
      </c>
      <c r="B2" s="203" t="s">
        <v>1073</v>
      </c>
      <c r="C2" s="204" t="s">
        <v>836</v>
      </c>
      <c r="D2" s="204" t="s">
        <v>1074</v>
      </c>
      <c r="E2" s="204" t="s">
        <v>1075</v>
      </c>
      <c r="F2" s="204" t="s">
        <v>837</v>
      </c>
      <c r="G2" s="203" t="s">
        <v>838</v>
      </c>
      <c r="H2" s="203" t="s">
        <v>1076</v>
      </c>
      <c r="I2" s="204" t="s">
        <v>1077</v>
      </c>
      <c r="J2" s="204" t="s">
        <v>839</v>
      </c>
      <c r="K2" s="203" t="s">
        <v>1078</v>
      </c>
      <c r="L2" s="204" t="s">
        <v>1079</v>
      </c>
      <c r="M2" s="205" t="s">
        <v>1080</v>
      </c>
      <c r="N2" s="205" t="s">
        <v>1081</v>
      </c>
      <c r="O2" s="201" t="s">
        <v>1082</v>
      </c>
      <c r="P2" s="201" t="s">
        <v>1083</v>
      </c>
      <c r="Q2" s="201" t="s">
        <v>1084</v>
      </c>
      <c r="R2" s="202"/>
      <c r="Z2" s="197"/>
      <c r="AB2" s="232"/>
      <c r="AC2" s="232"/>
    </row>
    <row r="3" spans="1:29" x14ac:dyDescent="0.35">
      <c r="A3" s="197">
        <v>2647765</v>
      </c>
      <c r="B3" s="312" t="s">
        <v>4351</v>
      </c>
      <c r="C3" s="198">
        <v>43487</v>
      </c>
      <c r="D3" s="198">
        <v>43487</v>
      </c>
      <c r="E3" s="199" t="s">
        <v>1467</v>
      </c>
      <c r="F3" s="197">
        <v>356334</v>
      </c>
      <c r="G3" s="197" t="s">
        <v>2180</v>
      </c>
      <c r="H3" s="197" t="s">
        <v>1916</v>
      </c>
      <c r="I3" s="200">
        <v>1731.19</v>
      </c>
      <c r="J3" s="2">
        <v>5</v>
      </c>
      <c r="K3" s="197" t="s">
        <v>1072</v>
      </c>
      <c r="L3" s="313">
        <f t="shared" ref="L3:L7" si="0">I3*J3*1.18*(100-M3)/100</f>
        <v>9192.6188999999995</v>
      </c>
      <c r="M3" s="200">
        <v>10</v>
      </c>
      <c r="N3" s="200">
        <v>865.6</v>
      </c>
      <c r="Q3" s="310" t="s">
        <v>2354</v>
      </c>
      <c r="R3" s="311">
        <f>SUMIFS(Sayfa1!C:C,Sayfa1!D:D,A3,Sayfa1!A:A,F3)</f>
        <v>0</v>
      </c>
      <c r="S3" t="s">
        <v>2828</v>
      </c>
    </row>
    <row r="4" spans="1:29" x14ac:dyDescent="0.35">
      <c r="A4" s="197">
        <v>2657573</v>
      </c>
      <c r="B4" s="197" t="s">
        <v>2934</v>
      </c>
      <c r="C4" s="198">
        <v>43524</v>
      </c>
      <c r="D4" s="198">
        <v>43523</v>
      </c>
      <c r="E4" s="199" t="s">
        <v>2946</v>
      </c>
      <c r="F4" s="197">
        <v>556992</v>
      </c>
      <c r="G4" s="197" t="s">
        <v>2958</v>
      </c>
      <c r="H4" s="197" t="s">
        <v>1466</v>
      </c>
      <c r="I4" s="200">
        <v>2561.6999999999998</v>
      </c>
      <c r="J4" s="2">
        <v>4</v>
      </c>
      <c r="K4" s="197" t="s">
        <v>1072</v>
      </c>
      <c r="L4" s="313">
        <f t="shared" si="0"/>
        <v>9068.4179999999997</v>
      </c>
      <c r="M4" s="200">
        <v>25</v>
      </c>
      <c r="N4" s="200">
        <v>2561.6999999999998</v>
      </c>
      <c r="P4">
        <v>24.4</v>
      </c>
      <c r="Q4" s="310" t="s">
        <v>1434</v>
      </c>
      <c r="R4" s="311">
        <f>SUMIFS(Sayfa1!C:C,Sayfa1!D:D,A4,Sayfa1!A:A,F4)</f>
        <v>0</v>
      </c>
      <c r="T4" t="s">
        <v>2512</v>
      </c>
    </row>
    <row r="5" spans="1:29" x14ac:dyDescent="0.35">
      <c r="A5" s="197">
        <v>2663504</v>
      </c>
      <c r="B5" s="197" t="s">
        <v>2375</v>
      </c>
      <c r="C5" s="198">
        <v>43544</v>
      </c>
      <c r="D5" s="198">
        <v>43544</v>
      </c>
      <c r="E5" s="199">
        <v>100</v>
      </c>
      <c r="F5" s="453">
        <v>519585</v>
      </c>
      <c r="G5" s="197" t="s">
        <v>3260</v>
      </c>
      <c r="H5" s="197" t="s">
        <v>1466</v>
      </c>
      <c r="I5" s="200">
        <v>1010.12</v>
      </c>
      <c r="J5" s="2">
        <v>4</v>
      </c>
      <c r="K5" s="197" t="s">
        <v>1072</v>
      </c>
      <c r="L5" s="313">
        <f t="shared" si="0"/>
        <v>3289.7588159999996</v>
      </c>
      <c r="M5" s="200">
        <v>31</v>
      </c>
      <c r="N5" s="200">
        <v>1252.55</v>
      </c>
      <c r="P5">
        <v>3.6</v>
      </c>
      <c r="Q5" t="s">
        <v>2354</v>
      </c>
      <c r="R5" s="311">
        <f>SUMIFS(Sayfa1!C:C,Sayfa1!D:D,A5,Sayfa1!A:A,F5)</f>
        <v>0</v>
      </c>
      <c r="T5" t="s">
        <v>2512</v>
      </c>
    </row>
    <row r="6" spans="1:29" x14ac:dyDescent="0.35">
      <c r="A6" s="197">
        <v>2663504</v>
      </c>
      <c r="B6" s="312" t="s">
        <v>2375</v>
      </c>
      <c r="C6" s="198">
        <v>43544</v>
      </c>
      <c r="D6" s="198">
        <v>43544</v>
      </c>
      <c r="E6" s="199" t="s">
        <v>1467</v>
      </c>
      <c r="F6" s="453">
        <v>519327</v>
      </c>
      <c r="G6" s="197" t="s">
        <v>3261</v>
      </c>
      <c r="H6" s="197" t="s">
        <v>1466</v>
      </c>
      <c r="I6" s="200">
        <v>838.93</v>
      </c>
      <c r="J6" s="2">
        <v>4</v>
      </c>
      <c r="K6" s="197" t="s">
        <v>1072</v>
      </c>
      <c r="L6" s="313">
        <f t="shared" si="0"/>
        <v>2732.2272239999998</v>
      </c>
      <c r="M6" s="200">
        <v>31</v>
      </c>
      <c r="N6" s="200">
        <v>1040.27</v>
      </c>
      <c r="P6">
        <v>3.6</v>
      </c>
      <c r="Q6" s="310" t="s">
        <v>2354</v>
      </c>
      <c r="R6" s="311">
        <f>SUMIFS(Sayfa1!C:C,Sayfa1!D:D,A6,Sayfa1!A:A,F6)</f>
        <v>0</v>
      </c>
      <c r="T6" t="s">
        <v>2512</v>
      </c>
    </row>
    <row r="7" spans="1:29" x14ac:dyDescent="0.35">
      <c r="A7" s="197">
        <v>2665012</v>
      </c>
      <c r="B7" s="197" t="s">
        <v>2934</v>
      </c>
      <c r="C7" s="198">
        <v>43547</v>
      </c>
      <c r="D7" s="198">
        <v>43547</v>
      </c>
      <c r="E7" s="199" t="s">
        <v>3263</v>
      </c>
      <c r="F7" s="197">
        <v>556992</v>
      </c>
      <c r="G7" s="197" t="s">
        <v>2958</v>
      </c>
      <c r="H7" s="197" t="s">
        <v>1466</v>
      </c>
      <c r="I7" s="200">
        <v>2561.6999999999998</v>
      </c>
      <c r="J7" s="2">
        <v>2</v>
      </c>
      <c r="K7" s="197" t="s">
        <v>1072</v>
      </c>
      <c r="L7" s="313">
        <f t="shared" si="0"/>
        <v>4655.1212399999995</v>
      </c>
      <c r="M7" s="200">
        <v>23</v>
      </c>
      <c r="N7" s="200">
        <v>1178.3800000000001</v>
      </c>
      <c r="P7">
        <v>12.2</v>
      </c>
      <c r="Q7" s="310" t="s">
        <v>1625</v>
      </c>
      <c r="R7" s="311">
        <f>SUMIFS(Sayfa1!C:C,Sayfa1!D:D,A7,Sayfa1!A:A,F7)</f>
        <v>0</v>
      </c>
      <c r="T7" t="s">
        <v>2512</v>
      </c>
    </row>
    <row r="8" spans="1:29" x14ac:dyDescent="0.35">
      <c r="A8" s="197">
        <v>2678631</v>
      </c>
      <c r="B8" s="312" t="s">
        <v>2934</v>
      </c>
      <c r="C8" s="198">
        <v>43571</v>
      </c>
      <c r="D8" s="198">
        <v>43570</v>
      </c>
      <c r="E8" s="199" t="s">
        <v>1414</v>
      </c>
      <c r="F8" s="197">
        <v>556992</v>
      </c>
      <c r="G8" s="197" t="s">
        <v>2958</v>
      </c>
      <c r="H8" s="197" t="s">
        <v>1466</v>
      </c>
      <c r="I8" s="200">
        <v>2561.6999999999998</v>
      </c>
      <c r="J8" s="2">
        <v>4</v>
      </c>
      <c r="K8" s="197" t="s">
        <v>1072</v>
      </c>
      <c r="L8" s="313">
        <f t="shared" ref="L8:L10" si="1">I8*J8*1.18*(100-M8)/100</f>
        <v>8947.5057599999982</v>
      </c>
      <c r="M8" s="200">
        <v>26</v>
      </c>
      <c r="N8" s="200">
        <v>2664.16</v>
      </c>
      <c r="P8">
        <v>24.4</v>
      </c>
      <c r="Q8" s="310" t="s">
        <v>1434</v>
      </c>
      <c r="R8" s="311">
        <f>SUMIFS(Sayfa1!C:C,Sayfa1!D:D,A8,Sayfa1!A:A,F8)</f>
        <v>0</v>
      </c>
      <c r="T8" t="s">
        <v>2512</v>
      </c>
    </row>
    <row r="9" spans="1:29" x14ac:dyDescent="0.35">
      <c r="A9" s="197">
        <v>2681635</v>
      </c>
      <c r="B9" s="197" t="s">
        <v>2375</v>
      </c>
      <c r="C9" s="198">
        <v>43572</v>
      </c>
      <c r="D9" s="198">
        <v>43572</v>
      </c>
      <c r="E9" s="199" t="s">
        <v>3257</v>
      </c>
      <c r="F9" s="197">
        <v>214533</v>
      </c>
      <c r="G9" s="197" t="s">
        <v>3568</v>
      </c>
      <c r="H9" s="197" t="s">
        <v>3567</v>
      </c>
      <c r="I9" s="200">
        <v>271.98</v>
      </c>
      <c r="J9" s="2">
        <v>4</v>
      </c>
      <c r="K9" s="197" t="s">
        <v>1072</v>
      </c>
      <c r="L9" s="313">
        <f t="shared" si="1"/>
        <v>1039.833936</v>
      </c>
      <c r="M9" s="200">
        <v>19</v>
      </c>
      <c r="N9" s="200">
        <v>206.7</v>
      </c>
      <c r="P9">
        <v>3.6</v>
      </c>
      <c r="Q9" s="310" t="s">
        <v>1434</v>
      </c>
      <c r="R9" s="311">
        <f>SUMIFS(Sayfa1!C:C,Sayfa1!D:D,A9,Sayfa1!A:A,F9)</f>
        <v>0</v>
      </c>
      <c r="T9" t="s">
        <v>2908</v>
      </c>
    </row>
    <row r="10" spans="1:29" x14ac:dyDescent="0.35">
      <c r="A10" s="197">
        <v>2682021</v>
      </c>
      <c r="B10" s="197" t="s">
        <v>2375</v>
      </c>
      <c r="C10" s="198">
        <v>43572</v>
      </c>
      <c r="D10" s="198">
        <v>43585</v>
      </c>
      <c r="E10" s="199" t="s">
        <v>1413</v>
      </c>
      <c r="F10" s="197">
        <v>214533</v>
      </c>
      <c r="G10" s="197" t="s">
        <v>3568</v>
      </c>
      <c r="H10" s="197" t="s">
        <v>3567</v>
      </c>
      <c r="I10" s="200">
        <v>271.98</v>
      </c>
      <c r="J10" s="2">
        <v>4</v>
      </c>
      <c r="K10" s="197" t="s">
        <v>1072</v>
      </c>
      <c r="L10" s="313">
        <f t="shared" si="1"/>
        <v>1039.833936</v>
      </c>
      <c r="M10" s="200">
        <v>19</v>
      </c>
      <c r="N10" s="200">
        <v>206.7</v>
      </c>
      <c r="P10">
        <v>3.6</v>
      </c>
      <c r="Q10" s="310" t="s">
        <v>2354</v>
      </c>
      <c r="R10" s="311">
        <f>SUMIFS(Sayfa1!C:C,Sayfa1!D:D,A10,Sayfa1!A:A,F10)</f>
        <v>0</v>
      </c>
      <c r="T10" t="s">
        <v>2908</v>
      </c>
    </row>
    <row r="11" spans="1:29" x14ac:dyDescent="0.35">
      <c r="A11" s="197">
        <v>2684570</v>
      </c>
      <c r="B11" s="197" t="s">
        <v>2375</v>
      </c>
      <c r="C11" s="198">
        <v>43573</v>
      </c>
      <c r="D11" s="198">
        <v>43600</v>
      </c>
      <c r="E11" s="199" t="s">
        <v>2946</v>
      </c>
      <c r="F11" s="197">
        <v>519043</v>
      </c>
      <c r="G11" s="197" t="s">
        <v>3699</v>
      </c>
      <c r="H11" s="197" t="s">
        <v>3567</v>
      </c>
      <c r="I11" s="200">
        <v>605.03</v>
      </c>
      <c r="J11" s="2">
        <v>4</v>
      </c>
      <c r="K11" s="197" t="s">
        <v>1072</v>
      </c>
      <c r="L11" s="200">
        <f t="shared" ref="L11:L12" si="2">I11*J11*1.18*(100-M11)/100</f>
        <v>2855.7415999999998</v>
      </c>
      <c r="Q11" t="s">
        <v>1434</v>
      </c>
      <c r="R11" s="311">
        <f>SUMIFS(Sayfa1!C:C,Sayfa1!D:D,A11,Sayfa1!A:A,F11)</f>
        <v>0</v>
      </c>
      <c r="T11" t="s">
        <v>2512</v>
      </c>
    </row>
    <row r="12" spans="1:29" x14ac:dyDescent="0.35">
      <c r="A12" s="197">
        <v>2715868</v>
      </c>
      <c r="B12" s="312" t="s">
        <v>4351</v>
      </c>
      <c r="C12" s="198">
        <v>43655</v>
      </c>
      <c r="D12" s="198">
        <v>43655</v>
      </c>
      <c r="E12" s="199" t="s">
        <v>3257</v>
      </c>
      <c r="F12" s="197" t="s">
        <v>4352</v>
      </c>
      <c r="G12" s="197" t="s">
        <v>4353</v>
      </c>
      <c r="H12" s="197" t="s">
        <v>1916</v>
      </c>
      <c r="I12" s="200">
        <v>1426.1</v>
      </c>
      <c r="J12" s="2">
        <v>4</v>
      </c>
      <c r="K12" s="197" t="s">
        <v>1072</v>
      </c>
      <c r="L12" s="313">
        <f t="shared" si="2"/>
        <v>6058.072799999999</v>
      </c>
      <c r="M12" s="200">
        <v>10</v>
      </c>
      <c r="N12" s="200">
        <v>570.44000000000005</v>
      </c>
      <c r="Q12" s="310" t="s">
        <v>1434</v>
      </c>
      <c r="R12" s="311">
        <f>SUMIFS(Sayfa1!C:C,Sayfa1!D:D,A12,Sayfa1!A:A,F12)</f>
        <v>0</v>
      </c>
      <c r="S12">
        <v>24.4</v>
      </c>
      <c r="T12" t="s">
        <v>3888</v>
      </c>
    </row>
    <row r="13" spans="1:29" x14ac:dyDescent="0.35">
      <c r="A13" s="197">
        <v>2716479</v>
      </c>
      <c r="B13" s="312" t="s">
        <v>4357</v>
      </c>
      <c r="C13" s="198">
        <v>43656</v>
      </c>
      <c r="D13" s="198">
        <v>43656</v>
      </c>
      <c r="E13" s="199" t="s">
        <v>1414</v>
      </c>
      <c r="F13" s="197">
        <v>276760</v>
      </c>
      <c r="G13" s="197" t="s">
        <v>4359</v>
      </c>
      <c r="H13" s="197" t="s">
        <v>4358</v>
      </c>
      <c r="I13" s="200">
        <v>3843.22</v>
      </c>
      <c r="J13" s="2">
        <v>1</v>
      </c>
      <c r="K13" s="197" t="s">
        <v>1072</v>
      </c>
      <c r="L13" s="313">
        <f t="shared" ref="L13:L14" si="3">I13*J13*1.18*(100-M13)/100</f>
        <v>3491.9496919999992</v>
      </c>
      <c r="M13" s="200">
        <v>23</v>
      </c>
      <c r="N13" s="200">
        <v>1767.88</v>
      </c>
      <c r="Q13" s="310" t="s">
        <v>2137</v>
      </c>
      <c r="R13" s="311">
        <f>SUMIFS(Sayfa1!C:C,Sayfa1!D:D,A13,Sayfa1!A:A,F13)</f>
        <v>0</v>
      </c>
      <c r="T13" t="s">
        <v>3569</v>
      </c>
    </row>
    <row r="14" spans="1:29" x14ac:dyDescent="0.35">
      <c r="A14" s="197">
        <v>2719370</v>
      </c>
      <c r="B14" s="312" t="s">
        <v>2375</v>
      </c>
      <c r="C14" s="198">
        <v>43662</v>
      </c>
      <c r="D14" s="198">
        <v>43662</v>
      </c>
      <c r="E14" s="199" t="s">
        <v>1413</v>
      </c>
      <c r="F14" s="197">
        <v>518013</v>
      </c>
      <c r="G14" s="197" t="s">
        <v>4368</v>
      </c>
      <c r="H14" s="197" t="s">
        <v>1916</v>
      </c>
      <c r="I14" s="200">
        <v>1121.1300000000001</v>
      </c>
      <c r="J14" s="2">
        <v>4</v>
      </c>
      <c r="K14" s="197" t="s">
        <v>1072</v>
      </c>
      <c r="L14" s="313">
        <f t="shared" si="3"/>
        <v>3492.5441760000003</v>
      </c>
      <c r="M14" s="200">
        <v>34</v>
      </c>
      <c r="N14" s="200">
        <v>1524.73</v>
      </c>
      <c r="P14">
        <v>3.6</v>
      </c>
      <c r="Q14" s="310" t="s">
        <v>1926</v>
      </c>
      <c r="R14" s="311">
        <f>SUMIFS(Sayfa1!C:C,Sayfa1!D:D,A14,Sayfa1!A:A,F14)</f>
        <v>0</v>
      </c>
      <c r="T14" t="s">
        <v>3888</v>
      </c>
    </row>
    <row r="15" spans="1:29" x14ac:dyDescent="0.35">
      <c r="A15" s="197">
        <v>2723752</v>
      </c>
      <c r="B15" s="312" t="s">
        <v>2375</v>
      </c>
      <c r="C15" s="198">
        <v>43671</v>
      </c>
      <c r="D15" s="198">
        <v>43692</v>
      </c>
      <c r="E15" s="199" t="s">
        <v>4377</v>
      </c>
      <c r="F15" s="630">
        <v>216985</v>
      </c>
      <c r="G15" s="197" t="s">
        <v>4378</v>
      </c>
      <c r="H15" s="197" t="s">
        <v>4374</v>
      </c>
      <c r="I15" s="200">
        <v>637.24</v>
      </c>
      <c r="J15" s="2">
        <v>20</v>
      </c>
      <c r="K15" s="197" t="s">
        <v>1072</v>
      </c>
      <c r="L15" s="313">
        <v>8429.56</v>
      </c>
      <c r="M15" s="200">
        <v>34</v>
      </c>
      <c r="N15" s="200">
        <v>4333.24</v>
      </c>
      <c r="Q15" s="310" t="s">
        <v>2354</v>
      </c>
      <c r="R15" s="311">
        <f>SUMIFS(Sayfa1!C:C,Sayfa1!D:D,A15,Sayfa1!A:A,F15)</f>
        <v>0</v>
      </c>
      <c r="S15" s="311" t="s">
        <v>2907</v>
      </c>
      <c r="T15" t="s">
        <v>2908</v>
      </c>
    </row>
    <row r="16" spans="1:29" x14ac:dyDescent="0.35">
      <c r="A16" s="197">
        <v>2723752</v>
      </c>
      <c r="B16" s="312" t="s">
        <v>2375</v>
      </c>
      <c r="C16" s="198">
        <v>43671</v>
      </c>
      <c r="D16" s="198">
        <v>43692</v>
      </c>
      <c r="E16" s="199" t="s">
        <v>4393</v>
      </c>
      <c r="F16" s="630">
        <v>612610</v>
      </c>
      <c r="G16" s="197" t="s">
        <v>4394</v>
      </c>
      <c r="H16" s="197" t="s">
        <v>4374</v>
      </c>
      <c r="I16" s="200">
        <v>939.78</v>
      </c>
      <c r="J16" s="2">
        <v>4</v>
      </c>
      <c r="K16" s="197" t="s">
        <v>1072</v>
      </c>
      <c r="L16" s="313">
        <v>2409.44</v>
      </c>
      <c r="M16" s="200">
        <v>36</v>
      </c>
      <c r="N16" s="200">
        <v>1353.28</v>
      </c>
      <c r="Q16" s="310" t="s">
        <v>2354</v>
      </c>
      <c r="R16" s="311">
        <f>SUMIFS(Sayfa1!C:C,Sayfa1!D:D,A16,Sayfa1!A:A,F16)</f>
        <v>0</v>
      </c>
      <c r="S16" s="311" t="s">
        <v>2907</v>
      </c>
      <c r="T16" t="s">
        <v>3888</v>
      </c>
    </row>
    <row r="17" spans="1:20" x14ac:dyDescent="0.35">
      <c r="A17" s="197">
        <v>2723752</v>
      </c>
      <c r="B17" s="312" t="s">
        <v>2375</v>
      </c>
      <c r="C17" s="198">
        <v>43671</v>
      </c>
      <c r="D17" s="198">
        <v>43692</v>
      </c>
      <c r="E17" s="199" t="s">
        <v>4395</v>
      </c>
      <c r="F17" s="630">
        <v>612625</v>
      </c>
      <c r="G17" s="197" t="s">
        <v>4396</v>
      </c>
      <c r="H17" s="197" t="s">
        <v>4374</v>
      </c>
      <c r="I17" s="200">
        <v>766.05</v>
      </c>
      <c r="J17" s="2">
        <v>4</v>
      </c>
      <c r="K17" s="197" t="s">
        <v>1072</v>
      </c>
      <c r="L17" s="313">
        <v>1964.68</v>
      </c>
      <c r="M17" s="200">
        <v>36</v>
      </c>
      <c r="N17" s="200">
        <v>1103.1199999999999</v>
      </c>
      <c r="Q17" s="310" t="s">
        <v>2354</v>
      </c>
      <c r="R17" s="311">
        <f>SUMIFS(Sayfa1!C:C,Sayfa1!D:D,A17,Sayfa1!A:A,F17)</f>
        <v>0</v>
      </c>
      <c r="S17" s="311" t="s">
        <v>2907</v>
      </c>
      <c r="T17" t="s">
        <v>3888</v>
      </c>
    </row>
    <row r="18" spans="1:20" x14ac:dyDescent="0.35">
      <c r="A18" s="197">
        <v>2723752</v>
      </c>
      <c r="B18" s="312" t="s">
        <v>2904</v>
      </c>
      <c r="C18" s="198">
        <v>43671</v>
      </c>
      <c r="D18" s="198">
        <v>43692</v>
      </c>
      <c r="E18" s="199" t="s">
        <v>4401</v>
      </c>
      <c r="F18" s="630">
        <v>645974</v>
      </c>
      <c r="G18" s="197" t="s">
        <v>4402</v>
      </c>
      <c r="H18" s="197" t="s">
        <v>4374</v>
      </c>
      <c r="I18" s="200">
        <v>520.04</v>
      </c>
      <c r="J18" s="2">
        <v>36</v>
      </c>
      <c r="K18" s="197" t="s">
        <v>1072</v>
      </c>
      <c r="L18" s="313">
        <v>13520.84</v>
      </c>
      <c r="M18" s="200">
        <v>28</v>
      </c>
      <c r="N18" s="200">
        <v>5242</v>
      </c>
      <c r="Q18" s="310" t="s">
        <v>2354</v>
      </c>
      <c r="R18" s="311">
        <f>SUMIFS(Sayfa1!C:C,Sayfa1!D:D,A18,Sayfa1!A:A,F18)</f>
        <v>0</v>
      </c>
      <c r="S18" s="311" t="s">
        <v>2907</v>
      </c>
      <c r="T18" t="s">
        <v>4498</v>
      </c>
    </row>
    <row r="19" spans="1:20" x14ac:dyDescent="0.35">
      <c r="A19" s="197">
        <v>2723753</v>
      </c>
      <c r="B19" s="312" t="s">
        <v>2375</v>
      </c>
      <c r="C19" s="198">
        <v>43671</v>
      </c>
      <c r="D19" s="198">
        <v>43692</v>
      </c>
      <c r="E19" s="199" t="s">
        <v>4377</v>
      </c>
      <c r="F19" s="630">
        <v>216985</v>
      </c>
      <c r="G19" s="197" t="s">
        <v>4378</v>
      </c>
      <c r="H19" s="197" t="s">
        <v>4374</v>
      </c>
      <c r="I19" s="200">
        <v>637.24</v>
      </c>
      <c r="J19" s="2">
        <v>8</v>
      </c>
      <c r="K19" s="197" t="s">
        <v>1072</v>
      </c>
      <c r="L19" s="313">
        <v>3371.82</v>
      </c>
      <c r="M19" s="200">
        <v>34</v>
      </c>
      <c r="N19" s="200">
        <v>1733.3</v>
      </c>
      <c r="Q19" s="310" t="s">
        <v>1434</v>
      </c>
      <c r="R19" s="311">
        <f>SUMIFS(Sayfa1!C:C,Sayfa1!D:D,A19,Sayfa1!A:A,F19)</f>
        <v>0</v>
      </c>
      <c r="S19" s="311" t="s">
        <v>2907</v>
      </c>
      <c r="T19" t="s">
        <v>2908</v>
      </c>
    </row>
    <row r="20" spans="1:20" x14ac:dyDescent="0.35">
      <c r="A20" s="197">
        <v>2723753</v>
      </c>
      <c r="B20" s="312" t="s">
        <v>2375</v>
      </c>
      <c r="C20" s="198">
        <v>43671</v>
      </c>
      <c r="D20" s="198">
        <v>43692</v>
      </c>
      <c r="E20" s="199" t="s">
        <v>4395</v>
      </c>
      <c r="F20" s="630">
        <v>612613</v>
      </c>
      <c r="G20" s="197" t="s">
        <v>4406</v>
      </c>
      <c r="H20" s="197" t="s">
        <v>4374</v>
      </c>
      <c r="I20" s="200">
        <v>761.81</v>
      </c>
      <c r="J20" s="2">
        <v>4</v>
      </c>
      <c r="K20" s="197" t="s">
        <v>1072</v>
      </c>
      <c r="L20" s="313">
        <v>1953.84</v>
      </c>
      <c r="M20" s="200">
        <v>36</v>
      </c>
      <c r="N20" s="200">
        <v>1097</v>
      </c>
      <c r="Q20" s="310" t="s">
        <v>1434</v>
      </c>
      <c r="R20" s="311">
        <f>SUMIFS(Sayfa1!C:C,Sayfa1!D:D,A20,Sayfa1!A:A,F20)</f>
        <v>0</v>
      </c>
      <c r="S20" s="311" t="s">
        <v>2907</v>
      </c>
      <c r="T20" t="s">
        <v>3888</v>
      </c>
    </row>
    <row r="21" spans="1:20" x14ac:dyDescent="0.35">
      <c r="A21" s="197">
        <v>2723753</v>
      </c>
      <c r="B21" s="312" t="s">
        <v>2375</v>
      </c>
      <c r="C21" s="198">
        <v>43671</v>
      </c>
      <c r="D21" s="198">
        <v>43692</v>
      </c>
      <c r="E21" s="199" t="s">
        <v>4397</v>
      </c>
      <c r="F21" s="630">
        <v>612621</v>
      </c>
      <c r="G21" s="197" t="s">
        <v>4407</v>
      </c>
      <c r="H21" s="197" t="s">
        <v>4374</v>
      </c>
      <c r="I21" s="200">
        <v>1052.49</v>
      </c>
      <c r="J21" s="2">
        <v>4</v>
      </c>
      <c r="K21" s="197" t="s">
        <v>1072</v>
      </c>
      <c r="L21" s="313">
        <v>2697.98</v>
      </c>
      <c r="M21" s="200">
        <v>36</v>
      </c>
      <c r="N21" s="200">
        <v>1515.58</v>
      </c>
      <c r="Q21" s="310" t="s">
        <v>1434</v>
      </c>
      <c r="R21" s="311">
        <f>SUMIFS(Sayfa1!C:C,Sayfa1!D:D,A21,Sayfa1!A:A,F21)</f>
        <v>0</v>
      </c>
      <c r="S21" s="311" t="s">
        <v>2907</v>
      </c>
      <c r="T21" t="s">
        <v>3888</v>
      </c>
    </row>
    <row r="22" spans="1:20" x14ac:dyDescent="0.35">
      <c r="A22" s="197">
        <v>2723753</v>
      </c>
      <c r="B22" s="312" t="s">
        <v>2375</v>
      </c>
      <c r="C22" s="198">
        <v>43671</v>
      </c>
      <c r="D22" s="198">
        <v>43692</v>
      </c>
      <c r="E22" s="199" t="s">
        <v>4398</v>
      </c>
      <c r="F22" s="630">
        <v>612623</v>
      </c>
      <c r="G22" s="197" t="s">
        <v>4408</v>
      </c>
      <c r="H22" s="197" t="s">
        <v>4374</v>
      </c>
      <c r="I22" s="200">
        <v>1138.93</v>
      </c>
      <c r="J22" s="2">
        <v>4</v>
      </c>
      <c r="K22" s="197" t="s">
        <v>1072</v>
      </c>
      <c r="L22" s="313">
        <v>2919.26</v>
      </c>
      <c r="M22" s="200">
        <v>36</v>
      </c>
      <c r="N22" s="200">
        <v>1640.06</v>
      </c>
      <c r="Q22" s="310" t="s">
        <v>1434</v>
      </c>
      <c r="R22" s="311">
        <f>SUMIFS(Sayfa1!C:C,Sayfa1!D:D,A22,Sayfa1!A:A,F22)</f>
        <v>0</v>
      </c>
      <c r="S22" s="311" t="s">
        <v>2907</v>
      </c>
      <c r="T22" t="s">
        <v>3888</v>
      </c>
    </row>
    <row r="23" spans="1:20" x14ac:dyDescent="0.35">
      <c r="A23" s="197">
        <v>2723753</v>
      </c>
      <c r="B23" s="312" t="s">
        <v>2375</v>
      </c>
      <c r="C23" s="198">
        <v>43671</v>
      </c>
      <c r="D23" s="198">
        <v>43692</v>
      </c>
      <c r="E23" s="199" t="s">
        <v>4399</v>
      </c>
      <c r="F23" s="630">
        <v>612625</v>
      </c>
      <c r="G23" s="197" t="s">
        <v>4396</v>
      </c>
      <c r="H23" s="197" t="s">
        <v>4374</v>
      </c>
      <c r="I23" s="200">
        <v>766.05</v>
      </c>
      <c r="J23" s="2">
        <v>4</v>
      </c>
      <c r="K23" s="197" t="s">
        <v>1072</v>
      </c>
      <c r="L23" s="313">
        <v>1964.68</v>
      </c>
      <c r="M23" s="200">
        <v>36</v>
      </c>
      <c r="N23" s="200">
        <v>1103.1199999999999</v>
      </c>
      <c r="Q23" s="310" t="s">
        <v>1434</v>
      </c>
      <c r="R23" s="311">
        <f>SUMIFS(Sayfa1!C:C,Sayfa1!D:D,A23,Sayfa1!A:A,F23)</f>
        <v>0</v>
      </c>
      <c r="S23" s="311" t="s">
        <v>2907</v>
      </c>
      <c r="T23" t="s">
        <v>3888</v>
      </c>
    </row>
    <row r="24" spans="1:20" x14ac:dyDescent="0.35">
      <c r="A24" s="197">
        <v>2723753</v>
      </c>
      <c r="B24" s="312" t="s">
        <v>2904</v>
      </c>
      <c r="C24" s="198">
        <v>43671</v>
      </c>
      <c r="D24" s="198">
        <v>43692</v>
      </c>
      <c r="E24" s="199" t="s">
        <v>4403</v>
      </c>
      <c r="F24" s="630">
        <v>645974</v>
      </c>
      <c r="G24" s="197" t="s">
        <v>4402</v>
      </c>
      <c r="H24" s="197" t="s">
        <v>4374</v>
      </c>
      <c r="I24" s="200">
        <v>520.04</v>
      </c>
      <c r="J24" s="2">
        <v>24</v>
      </c>
      <c r="K24" s="197" t="s">
        <v>1072</v>
      </c>
      <c r="L24" s="313">
        <v>9013.89</v>
      </c>
      <c r="M24" s="200">
        <v>28</v>
      </c>
      <c r="N24" s="200">
        <v>3494.67</v>
      </c>
      <c r="Q24" s="310" t="s">
        <v>1434</v>
      </c>
      <c r="R24" s="311">
        <f>SUMIFS(Sayfa1!C:C,Sayfa1!D:D,A24,Sayfa1!A:A,F24)</f>
        <v>0</v>
      </c>
      <c r="S24" s="311" t="s">
        <v>2907</v>
      </c>
      <c r="T24" t="s">
        <v>4498</v>
      </c>
    </row>
    <row r="25" spans="1:20" x14ac:dyDescent="0.35">
      <c r="A25" s="197">
        <v>2724514</v>
      </c>
      <c r="B25" s="312" t="s">
        <v>2375</v>
      </c>
      <c r="C25" s="198">
        <v>43671</v>
      </c>
      <c r="D25" s="198">
        <v>43733</v>
      </c>
      <c r="E25" s="199" t="s">
        <v>1467</v>
      </c>
      <c r="F25" s="630">
        <v>212940</v>
      </c>
      <c r="G25" s="197" t="s">
        <v>4409</v>
      </c>
      <c r="H25" s="197" t="s">
        <v>4374</v>
      </c>
      <c r="I25" s="200">
        <v>331.3</v>
      </c>
      <c r="J25" s="2">
        <v>20</v>
      </c>
      <c r="K25" s="197" t="s">
        <v>1072</v>
      </c>
      <c r="L25" s="313">
        <v>4921.24</v>
      </c>
      <c r="M25" s="200">
        <v>26</v>
      </c>
      <c r="N25" s="200">
        <v>1722.76</v>
      </c>
      <c r="Q25" s="310" t="s">
        <v>1434</v>
      </c>
      <c r="R25" s="311">
        <f>SUMIFS(Sayfa1!C:C,Sayfa1!D:D,A25,Sayfa1!A:A,F25)</f>
        <v>0</v>
      </c>
      <c r="S25" s="311" t="s">
        <v>2907</v>
      </c>
      <c r="T25" t="s">
        <v>2908</v>
      </c>
    </row>
    <row r="26" spans="1:20" x14ac:dyDescent="0.35">
      <c r="A26" s="197">
        <v>2724514</v>
      </c>
      <c r="B26" s="312" t="s">
        <v>2375</v>
      </c>
      <c r="C26" s="198">
        <v>43671</v>
      </c>
      <c r="D26" s="198">
        <v>43733</v>
      </c>
      <c r="E26" s="199" t="s">
        <v>3263</v>
      </c>
      <c r="F26" s="630">
        <v>212981</v>
      </c>
      <c r="G26" s="197" t="s">
        <v>4410</v>
      </c>
      <c r="H26" s="197" t="s">
        <v>4374</v>
      </c>
      <c r="I26" s="200">
        <v>471.13</v>
      </c>
      <c r="J26" s="2">
        <v>1</v>
      </c>
      <c r="K26" s="197" t="s">
        <v>1072</v>
      </c>
      <c r="L26" s="313">
        <v>1747.68</v>
      </c>
      <c r="M26" s="200">
        <v>26</v>
      </c>
      <c r="N26" s="200">
        <v>612.47</v>
      </c>
      <c r="Q26" s="310" t="s">
        <v>1434</v>
      </c>
      <c r="R26" s="311">
        <f>SUMIFS(Sayfa1!C:C,Sayfa1!D:D,A26,Sayfa1!A:A,F26)</f>
        <v>0</v>
      </c>
      <c r="S26" s="311" t="s">
        <v>2907</v>
      </c>
      <c r="T26" t="s">
        <v>2908</v>
      </c>
    </row>
    <row r="27" spans="1:20" x14ac:dyDescent="0.35">
      <c r="A27" s="197">
        <v>2724514</v>
      </c>
      <c r="B27" s="312" t="s">
        <v>2375</v>
      </c>
      <c r="C27" s="198">
        <v>43671</v>
      </c>
      <c r="D27" s="198">
        <v>43733</v>
      </c>
      <c r="E27" s="199" t="s">
        <v>3551</v>
      </c>
      <c r="F27" s="630">
        <v>214912</v>
      </c>
      <c r="G27" s="197" t="s">
        <v>4411</v>
      </c>
      <c r="H27" s="197" t="s">
        <v>4374</v>
      </c>
      <c r="I27" s="200">
        <v>295.70999999999998</v>
      </c>
      <c r="J27" s="2">
        <v>80</v>
      </c>
      <c r="K27" s="197" t="s">
        <v>1072</v>
      </c>
      <c r="L27" s="313">
        <v>17578.03</v>
      </c>
      <c r="M27" s="200">
        <v>26</v>
      </c>
      <c r="N27" s="200">
        <v>6150.77</v>
      </c>
      <c r="Q27" s="310" t="s">
        <v>1434</v>
      </c>
      <c r="R27" s="311">
        <f>SUMIFS(Sayfa1!C:C,Sayfa1!D:D,A27,Sayfa1!A:A,F27)</f>
        <v>0</v>
      </c>
      <c r="S27" s="311" t="s">
        <v>2907</v>
      </c>
      <c r="T27" t="s">
        <v>2908</v>
      </c>
    </row>
    <row r="28" spans="1:20" x14ac:dyDescent="0.35">
      <c r="A28" s="197">
        <v>2724514</v>
      </c>
      <c r="B28" s="312" t="s">
        <v>2375</v>
      </c>
      <c r="C28" s="198">
        <v>43671</v>
      </c>
      <c r="D28" s="198">
        <v>43733</v>
      </c>
      <c r="E28" s="199" t="s">
        <v>4354</v>
      </c>
      <c r="F28" s="630">
        <v>214913</v>
      </c>
      <c r="G28" s="197" t="s">
        <v>4412</v>
      </c>
      <c r="H28" s="197" t="s">
        <v>4374</v>
      </c>
      <c r="I28" s="200">
        <v>342.32</v>
      </c>
      <c r="J28" s="2">
        <v>12</v>
      </c>
      <c r="K28" s="197" t="s">
        <v>1072</v>
      </c>
      <c r="L28" s="313">
        <v>3050.61</v>
      </c>
      <c r="M28" s="200">
        <v>26</v>
      </c>
      <c r="N28" s="200">
        <v>1068.03</v>
      </c>
      <c r="Q28" s="310" t="s">
        <v>1434</v>
      </c>
      <c r="R28" s="311">
        <f>SUMIFS(Sayfa1!C:C,Sayfa1!D:D,A28,Sayfa1!A:A,F28)</f>
        <v>0</v>
      </c>
      <c r="S28" s="311" t="s">
        <v>2907</v>
      </c>
      <c r="T28" t="s">
        <v>2908</v>
      </c>
    </row>
    <row r="29" spans="1:20" x14ac:dyDescent="0.35">
      <c r="A29" s="197">
        <v>2724514</v>
      </c>
      <c r="B29" s="312" t="s">
        <v>2375</v>
      </c>
      <c r="C29" s="198">
        <v>43671</v>
      </c>
      <c r="D29" s="198">
        <v>43733</v>
      </c>
      <c r="E29" s="199" t="s">
        <v>3552</v>
      </c>
      <c r="F29" s="630">
        <v>214923</v>
      </c>
      <c r="G29" s="197" t="s">
        <v>4413</v>
      </c>
      <c r="H29" s="197" t="s">
        <v>4374</v>
      </c>
      <c r="I29" s="200">
        <v>685.54</v>
      </c>
      <c r="J29" s="2">
        <v>8</v>
      </c>
      <c r="K29" s="197" t="s">
        <v>1072</v>
      </c>
      <c r="L29" s="313">
        <v>3626.85</v>
      </c>
      <c r="M29" s="200">
        <v>34</v>
      </c>
      <c r="N29" s="200">
        <v>1864.67</v>
      </c>
      <c r="Q29" s="310" t="s">
        <v>1434</v>
      </c>
      <c r="R29" s="311">
        <f>SUMIFS(Sayfa1!C:C,Sayfa1!D:D,A29,Sayfa1!A:A,F29)</f>
        <v>0</v>
      </c>
      <c r="S29" s="311" t="s">
        <v>2907</v>
      </c>
      <c r="T29" t="s">
        <v>4566</v>
      </c>
    </row>
    <row r="30" spans="1:20" x14ac:dyDescent="0.35">
      <c r="A30" s="197">
        <v>2724514</v>
      </c>
      <c r="B30" s="312" t="s">
        <v>2375</v>
      </c>
      <c r="C30" s="198">
        <v>43671</v>
      </c>
      <c r="D30" s="198">
        <v>43733</v>
      </c>
      <c r="E30" s="199" t="s">
        <v>3553</v>
      </c>
      <c r="F30" s="630">
        <v>214931</v>
      </c>
      <c r="G30" s="197" t="s">
        <v>4414</v>
      </c>
      <c r="H30" s="197" t="s">
        <v>4374</v>
      </c>
      <c r="I30" s="200">
        <v>644.86</v>
      </c>
      <c r="J30" s="2">
        <v>4</v>
      </c>
      <c r="K30" s="197" t="s">
        <v>1072</v>
      </c>
      <c r="L30" s="313">
        <v>1706.03</v>
      </c>
      <c r="M30" s="200">
        <v>34</v>
      </c>
      <c r="N30" s="200">
        <v>877.01</v>
      </c>
      <c r="Q30" s="310" t="s">
        <v>1434</v>
      </c>
      <c r="R30" s="311">
        <f>SUMIFS(Sayfa1!C:C,Sayfa1!D:D,A30,Sayfa1!A:A,F30)</f>
        <v>0</v>
      </c>
      <c r="S30" s="311" t="s">
        <v>2907</v>
      </c>
      <c r="T30" t="s">
        <v>3888</v>
      </c>
    </row>
    <row r="31" spans="1:20" x14ac:dyDescent="0.35">
      <c r="A31" s="197">
        <v>2724514</v>
      </c>
      <c r="B31" s="312" t="s">
        <v>2375</v>
      </c>
      <c r="C31" s="198">
        <v>43671</v>
      </c>
      <c r="D31" s="198">
        <v>43733</v>
      </c>
      <c r="E31" s="199" t="s">
        <v>4387</v>
      </c>
      <c r="F31" s="630">
        <v>214932</v>
      </c>
      <c r="G31" s="197" t="s">
        <v>4415</v>
      </c>
      <c r="H31" s="197" t="s">
        <v>4374</v>
      </c>
      <c r="I31" s="200">
        <v>681.3</v>
      </c>
      <c r="J31" s="2">
        <v>40</v>
      </c>
      <c r="K31" s="197" t="s">
        <v>1072</v>
      </c>
      <c r="L31" s="313">
        <v>18022.330000000002</v>
      </c>
      <c r="M31" s="200">
        <v>34</v>
      </c>
      <c r="N31" s="200">
        <v>9265.67</v>
      </c>
      <c r="Q31" s="310" t="s">
        <v>1434</v>
      </c>
      <c r="R31" s="311">
        <f>SUMIFS(Sayfa1!C:C,Sayfa1!D:D,A31,Sayfa1!A:A,F31)</f>
        <v>0</v>
      </c>
      <c r="S31" s="311" t="s">
        <v>2907</v>
      </c>
      <c r="T31" t="s">
        <v>3888</v>
      </c>
    </row>
    <row r="32" spans="1:20" x14ac:dyDescent="0.35">
      <c r="A32" s="197">
        <v>2724514</v>
      </c>
      <c r="B32" s="312" t="s">
        <v>2375</v>
      </c>
      <c r="C32" s="198">
        <v>43671</v>
      </c>
      <c r="D32" s="198">
        <v>43733</v>
      </c>
      <c r="E32" s="199" t="s">
        <v>4389</v>
      </c>
      <c r="F32" s="630">
        <v>214934</v>
      </c>
      <c r="G32" s="197" t="s">
        <v>4416</v>
      </c>
      <c r="H32" s="197" t="s">
        <v>4374</v>
      </c>
      <c r="I32" s="200">
        <v>320.29000000000002</v>
      </c>
      <c r="J32" s="2">
        <v>8</v>
      </c>
      <c r="K32" s="197" t="s">
        <v>1072</v>
      </c>
      <c r="L32" s="313">
        <v>1903.32</v>
      </c>
      <c r="M32" s="200">
        <v>26</v>
      </c>
      <c r="N32" s="200">
        <v>666.2</v>
      </c>
      <c r="Q32" s="310" t="s">
        <v>1434</v>
      </c>
      <c r="R32" s="311">
        <f>SUMIFS(Sayfa1!C:C,Sayfa1!D:D,A32,Sayfa1!A:A,F32)</f>
        <v>0</v>
      </c>
      <c r="S32" s="311" t="s">
        <v>2907</v>
      </c>
      <c r="T32" t="s">
        <v>3888</v>
      </c>
    </row>
    <row r="33" spans="1:20" x14ac:dyDescent="0.35">
      <c r="A33" s="197">
        <v>2724514</v>
      </c>
      <c r="B33" s="312" t="s">
        <v>2375</v>
      </c>
      <c r="C33" s="198">
        <v>43671</v>
      </c>
      <c r="D33" s="198">
        <v>43733</v>
      </c>
      <c r="E33" s="199" t="s">
        <v>4390</v>
      </c>
      <c r="F33" s="630">
        <v>214935</v>
      </c>
      <c r="G33" s="197" t="s">
        <v>4417</v>
      </c>
      <c r="H33" s="197" t="s">
        <v>4374</v>
      </c>
      <c r="I33" s="200">
        <v>623.67999999999995</v>
      </c>
      <c r="J33" s="2">
        <v>12</v>
      </c>
      <c r="K33" s="197" t="s">
        <v>1072</v>
      </c>
      <c r="L33" s="313">
        <v>5549.07</v>
      </c>
      <c r="M33" s="200">
        <v>26</v>
      </c>
      <c r="N33" s="200">
        <v>1945.89</v>
      </c>
      <c r="Q33" s="310" t="s">
        <v>1434</v>
      </c>
      <c r="R33" s="311">
        <f>SUMIFS(Sayfa1!C:C,Sayfa1!D:D,A33,Sayfa1!A:A,F33)</f>
        <v>0</v>
      </c>
      <c r="S33" s="311" t="s">
        <v>2907</v>
      </c>
      <c r="T33" t="s">
        <v>3888</v>
      </c>
    </row>
    <row r="34" spans="1:20" x14ac:dyDescent="0.35">
      <c r="A34" s="197">
        <v>2724514</v>
      </c>
      <c r="B34" s="312" t="s">
        <v>2375</v>
      </c>
      <c r="C34" s="198">
        <v>43671</v>
      </c>
      <c r="D34" s="198">
        <v>43733</v>
      </c>
      <c r="E34" s="199" t="s">
        <v>4391</v>
      </c>
      <c r="F34" s="630">
        <v>214980</v>
      </c>
      <c r="G34" s="197" t="s">
        <v>4418</v>
      </c>
      <c r="H34" s="197" t="s">
        <v>4374</v>
      </c>
      <c r="I34" s="200">
        <v>816.9</v>
      </c>
      <c r="J34" s="2">
        <v>4</v>
      </c>
      <c r="K34" s="197" t="s">
        <v>1072</v>
      </c>
      <c r="L34" s="313">
        <v>2160.21</v>
      </c>
      <c r="M34" s="200">
        <v>34</v>
      </c>
      <c r="N34" s="200">
        <v>1110.99</v>
      </c>
      <c r="Q34" s="310" t="s">
        <v>1434</v>
      </c>
      <c r="R34" s="311">
        <f>SUMIFS(Sayfa1!C:C,Sayfa1!D:D,A34,Sayfa1!A:A,F34)</f>
        <v>0</v>
      </c>
      <c r="S34" s="311" t="s">
        <v>2907</v>
      </c>
      <c r="T34" t="s">
        <v>3888</v>
      </c>
    </row>
    <row r="35" spans="1:20" x14ac:dyDescent="0.35">
      <c r="A35" s="197">
        <v>2724514</v>
      </c>
      <c r="B35" s="312" t="s">
        <v>2375</v>
      </c>
      <c r="C35" s="198">
        <v>43671</v>
      </c>
      <c r="D35" s="198">
        <v>43733</v>
      </c>
      <c r="E35" s="199" t="s">
        <v>4392</v>
      </c>
      <c r="F35" s="630">
        <v>214991</v>
      </c>
      <c r="G35" s="197" t="s">
        <v>3722</v>
      </c>
      <c r="H35" s="197" t="s">
        <v>4374</v>
      </c>
      <c r="I35" s="200">
        <v>294.86</v>
      </c>
      <c r="J35" s="2">
        <v>300</v>
      </c>
      <c r="K35" s="197" t="s">
        <v>1072</v>
      </c>
      <c r="L35" s="313">
        <v>65728.91</v>
      </c>
      <c r="M35" s="200">
        <v>26</v>
      </c>
      <c r="N35" s="200">
        <v>22999.09</v>
      </c>
      <c r="Q35" s="310" t="s">
        <v>1434</v>
      </c>
      <c r="R35" s="311">
        <f>SUMIFS(Sayfa1!C:C,Sayfa1!D:D,A35,Sayfa1!A:A,F35)</f>
        <v>0</v>
      </c>
      <c r="S35" s="311" t="s">
        <v>2907</v>
      </c>
      <c r="T35" t="s">
        <v>4561</v>
      </c>
    </row>
    <row r="36" spans="1:20" x14ac:dyDescent="0.35">
      <c r="A36" s="197">
        <v>2724514</v>
      </c>
      <c r="B36" s="312" t="s">
        <v>2375</v>
      </c>
      <c r="C36" s="198">
        <v>43671</v>
      </c>
      <c r="D36" s="198">
        <v>43733</v>
      </c>
      <c r="E36" s="199" t="s">
        <v>4399</v>
      </c>
      <c r="F36" s="630">
        <v>216913</v>
      </c>
      <c r="G36" s="197" t="s">
        <v>4420</v>
      </c>
      <c r="H36" s="197" t="s">
        <v>4374</v>
      </c>
      <c r="I36" s="200">
        <v>555.88</v>
      </c>
      <c r="J36" s="2">
        <v>2</v>
      </c>
      <c r="K36" s="197" t="s">
        <v>1072</v>
      </c>
      <c r="L36" s="313">
        <v>735.56</v>
      </c>
      <c r="M36" s="200">
        <v>34</v>
      </c>
      <c r="N36" s="200">
        <v>378</v>
      </c>
      <c r="Q36" s="310" t="s">
        <v>1434</v>
      </c>
      <c r="R36" s="311">
        <f>SUMIFS(Sayfa1!C:C,Sayfa1!D:D,A36,Sayfa1!A:A,F36)</f>
        <v>0</v>
      </c>
      <c r="S36" s="311" t="s">
        <v>2907</v>
      </c>
      <c r="T36" t="s">
        <v>2908</v>
      </c>
    </row>
    <row r="37" spans="1:20" x14ac:dyDescent="0.35">
      <c r="A37" s="197">
        <v>2724514</v>
      </c>
      <c r="B37" s="312" t="s">
        <v>2375</v>
      </c>
      <c r="C37" s="198">
        <v>43671</v>
      </c>
      <c r="D37" s="198">
        <v>43733</v>
      </c>
      <c r="E37" s="199" t="s">
        <v>4400</v>
      </c>
      <c r="F37" s="630">
        <v>216920</v>
      </c>
      <c r="G37" s="197" t="s">
        <v>4421</v>
      </c>
      <c r="H37" s="197" t="s">
        <v>4374</v>
      </c>
      <c r="I37" s="200">
        <v>727.07</v>
      </c>
      <c r="J37" s="2">
        <v>1</v>
      </c>
      <c r="K37" s="197" t="s">
        <v>1072</v>
      </c>
      <c r="L37" s="313">
        <v>480.77</v>
      </c>
      <c r="M37" s="200">
        <v>34</v>
      </c>
      <c r="N37" s="200">
        <v>247.2</v>
      </c>
      <c r="Q37" s="310" t="s">
        <v>1434</v>
      </c>
      <c r="R37" s="311">
        <f>SUMIFS(Sayfa1!C:C,Sayfa1!D:D,A37,Sayfa1!A:A,F37)</f>
        <v>0</v>
      </c>
      <c r="S37" s="311" t="s">
        <v>2907</v>
      </c>
      <c r="T37" t="s">
        <v>2908</v>
      </c>
    </row>
    <row r="38" spans="1:20" x14ac:dyDescent="0.35">
      <c r="A38" s="197">
        <v>2724514</v>
      </c>
      <c r="B38" s="312" t="s">
        <v>2375</v>
      </c>
      <c r="C38" s="198">
        <v>43671</v>
      </c>
      <c r="D38" s="198">
        <v>43733</v>
      </c>
      <c r="E38" s="199" t="s">
        <v>4401</v>
      </c>
      <c r="F38" s="630">
        <v>216928</v>
      </c>
      <c r="G38" s="197" t="s">
        <v>4422</v>
      </c>
      <c r="H38" s="197" t="s">
        <v>4374</v>
      </c>
      <c r="I38" s="200">
        <v>802.49</v>
      </c>
      <c r="J38" s="2">
        <v>20</v>
      </c>
      <c r="K38" s="197" t="s">
        <v>1072</v>
      </c>
      <c r="L38" s="313">
        <v>10610.87</v>
      </c>
      <c r="M38" s="200">
        <v>34</v>
      </c>
      <c r="N38" s="200">
        <v>5456.93</v>
      </c>
      <c r="Q38" s="310" t="s">
        <v>1434</v>
      </c>
      <c r="R38" s="311">
        <f>SUMIFS(Sayfa1!C:C,Sayfa1!D:D,A38,Sayfa1!A:A,F38)</f>
        <v>0</v>
      </c>
      <c r="S38" s="311" t="s">
        <v>2907</v>
      </c>
      <c r="T38" t="s">
        <v>4561</v>
      </c>
    </row>
    <row r="39" spans="1:20" x14ac:dyDescent="0.35">
      <c r="A39" s="197">
        <v>2724514</v>
      </c>
      <c r="B39" s="312" t="s">
        <v>2375</v>
      </c>
      <c r="C39" s="198">
        <v>43671</v>
      </c>
      <c r="D39" s="198">
        <v>43733</v>
      </c>
      <c r="E39" s="199" t="s">
        <v>4404</v>
      </c>
      <c r="F39" s="630">
        <v>216935</v>
      </c>
      <c r="G39" s="197" t="s">
        <v>4423</v>
      </c>
      <c r="H39" s="197" t="s">
        <v>4374</v>
      </c>
      <c r="I39" s="200">
        <v>760.96</v>
      </c>
      <c r="J39" s="2">
        <v>12</v>
      </c>
      <c r="K39" s="197" t="s">
        <v>1072</v>
      </c>
      <c r="L39" s="313">
        <v>6037.61</v>
      </c>
      <c r="M39" s="200">
        <v>34</v>
      </c>
      <c r="N39" s="200">
        <v>3104.71</v>
      </c>
      <c r="Q39" s="310" t="s">
        <v>1434</v>
      </c>
      <c r="R39" s="311">
        <f>SUMIFS(Sayfa1!C:C,Sayfa1!D:D,A39,Sayfa1!A:A,F39)</f>
        <v>0</v>
      </c>
      <c r="S39" s="311" t="s">
        <v>2907</v>
      </c>
      <c r="T39" t="s">
        <v>4561</v>
      </c>
    </row>
    <row r="40" spans="1:20" x14ac:dyDescent="0.35">
      <c r="A40" s="197">
        <v>2724514</v>
      </c>
      <c r="B40" s="312" t="s">
        <v>2375</v>
      </c>
      <c r="C40" s="198">
        <v>43671</v>
      </c>
      <c r="D40" s="198">
        <v>43733</v>
      </c>
      <c r="E40" s="199" t="s">
        <v>4424</v>
      </c>
      <c r="F40" s="630">
        <v>216950</v>
      </c>
      <c r="G40" s="197" t="s">
        <v>4425</v>
      </c>
      <c r="H40" s="197" t="s">
        <v>4374</v>
      </c>
      <c r="I40" s="200">
        <v>499.1</v>
      </c>
      <c r="J40" s="2">
        <v>41</v>
      </c>
      <c r="K40" s="197" t="s">
        <v>1072</v>
      </c>
      <c r="L40" s="313">
        <v>13542.53</v>
      </c>
      <c r="M40" s="200">
        <v>34</v>
      </c>
      <c r="N40" s="200">
        <v>6957.47</v>
      </c>
      <c r="Q40" s="310" t="s">
        <v>1434</v>
      </c>
      <c r="R40" s="311">
        <f>SUMIFS(Sayfa1!C:C,Sayfa1!D:D,A40,Sayfa1!A:A,F40)</f>
        <v>0</v>
      </c>
      <c r="S40" s="311" t="s">
        <v>2907</v>
      </c>
      <c r="T40" t="s">
        <v>4561</v>
      </c>
    </row>
    <row r="41" spans="1:20" x14ac:dyDescent="0.35">
      <c r="A41" s="197">
        <v>2724514</v>
      </c>
      <c r="B41" s="312" t="s">
        <v>2375</v>
      </c>
      <c r="C41" s="198">
        <v>43671</v>
      </c>
      <c r="D41" s="198">
        <v>43733</v>
      </c>
      <c r="E41" s="199" t="s">
        <v>4430</v>
      </c>
      <c r="F41" s="630">
        <v>216983</v>
      </c>
      <c r="G41" s="197" t="s">
        <v>4431</v>
      </c>
      <c r="H41" s="197" t="s">
        <v>4374</v>
      </c>
      <c r="I41" s="200">
        <v>832.15</v>
      </c>
      <c r="J41" s="2">
        <v>4</v>
      </c>
      <c r="K41" s="197" t="s">
        <v>1072</v>
      </c>
      <c r="L41" s="313">
        <v>2200.4699999999998</v>
      </c>
      <c r="M41" s="200">
        <v>34</v>
      </c>
      <c r="N41" s="200">
        <v>1131.73</v>
      </c>
      <c r="Q41" s="310" t="s">
        <v>1434</v>
      </c>
      <c r="R41" s="311">
        <f>SUMIFS(Sayfa1!C:C,Sayfa1!D:D,A41,Sayfa1!A:A,F41)</f>
        <v>0</v>
      </c>
      <c r="S41" s="311" t="s">
        <v>2907</v>
      </c>
      <c r="T41" t="s">
        <v>4563</v>
      </c>
    </row>
    <row r="42" spans="1:20" x14ac:dyDescent="0.35">
      <c r="A42" s="197">
        <v>2724514</v>
      </c>
      <c r="B42" s="312" t="s">
        <v>2375</v>
      </c>
      <c r="C42" s="198">
        <v>43671</v>
      </c>
      <c r="D42" s="198">
        <v>43733</v>
      </c>
      <c r="E42" s="199" t="s">
        <v>4432</v>
      </c>
      <c r="F42" s="630">
        <v>216985</v>
      </c>
      <c r="G42" s="197" t="s">
        <v>4378</v>
      </c>
      <c r="H42" s="197" t="s">
        <v>4374</v>
      </c>
      <c r="I42" s="200">
        <v>637.24</v>
      </c>
      <c r="J42" s="2">
        <v>30</v>
      </c>
      <c r="K42" s="197" t="s">
        <v>1072</v>
      </c>
      <c r="L42" s="313">
        <v>12644.35</v>
      </c>
      <c r="M42" s="200">
        <v>34</v>
      </c>
      <c r="N42" s="200">
        <v>6499.85</v>
      </c>
      <c r="Q42" s="310" t="s">
        <v>1434</v>
      </c>
      <c r="R42" s="311">
        <f>SUMIFS(Sayfa1!C:C,Sayfa1!D:D,A42,Sayfa1!A:A,F42)</f>
        <v>0</v>
      </c>
      <c r="S42" s="311" t="s">
        <v>2907</v>
      </c>
      <c r="T42" t="s">
        <v>4536</v>
      </c>
    </row>
    <row r="43" spans="1:20" x14ac:dyDescent="0.35">
      <c r="A43" s="197">
        <v>2724514</v>
      </c>
      <c r="B43" s="312" t="s">
        <v>2375</v>
      </c>
      <c r="C43" s="198">
        <v>43671</v>
      </c>
      <c r="D43" s="198">
        <v>43733</v>
      </c>
      <c r="E43" s="199" t="s">
        <v>4433</v>
      </c>
      <c r="F43" s="630">
        <v>216990</v>
      </c>
      <c r="G43" s="197" t="s">
        <v>4434</v>
      </c>
      <c r="H43" s="197" t="s">
        <v>4374</v>
      </c>
      <c r="I43" s="200">
        <v>781.3</v>
      </c>
      <c r="J43" s="2">
        <v>5</v>
      </c>
      <c r="K43" s="197" t="s">
        <v>1072</v>
      </c>
      <c r="L43" s="313">
        <v>2582.79</v>
      </c>
      <c r="M43" s="200">
        <v>34</v>
      </c>
      <c r="N43" s="200">
        <v>1328.21</v>
      </c>
      <c r="Q43" s="310" t="s">
        <v>1434</v>
      </c>
      <c r="R43" s="311">
        <f>SUMIFS(Sayfa1!C:C,Sayfa1!D:D,A43,Sayfa1!A:A,F43)</f>
        <v>0</v>
      </c>
      <c r="S43" s="311" t="s">
        <v>2907</v>
      </c>
      <c r="T43" t="s">
        <v>4564</v>
      </c>
    </row>
    <row r="44" spans="1:20" x14ac:dyDescent="0.35">
      <c r="A44" s="197">
        <v>2724514</v>
      </c>
      <c r="B44" s="312" t="s">
        <v>2375</v>
      </c>
      <c r="C44" s="198">
        <v>43671</v>
      </c>
      <c r="D44" s="198">
        <v>43733</v>
      </c>
      <c r="E44" s="199" t="s">
        <v>4435</v>
      </c>
      <c r="F44" s="630">
        <v>216993</v>
      </c>
      <c r="G44" s="197" t="s">
        <v>4436</v>
      </c>
      <c r="H44" s="197" t="s">
        <v>4374</v>
      </c>
      <c r="I44" s="200">
        <v>915.2</v>
      </c>
      <c r="J44" s="2">
        <v>4</v>
      </c>
      <c r="K44" s="197" t="s">
        <v>1072</v>
      </c>
      <c r="L44" s="313">
        <v>2419.73</v>
      </c>
      <c r="M44" s="200">
        <v>34</v>
      </c>
      <c r="N44" s="200">
        <v>1244.67</v>
      </c>
      <c r="Q44" s="310" t="s">
        <v>1434</v>
      </c>
      <c r="R44" s="311">
        <f>SUMIFS(Sayfa1!C:C,Sayfa1!D:D,A44,Sayfa1!A:A,F44)</f>
        <v>0</v>
      </c>
      <c r="S44" s="311" t="s">
        <v>2907</v>
      </c>
      <c r="T44" t="s">
        <v>4583</v>
      </c>
    </row>
    <row r="45" spans="1:20" x14ac:dyDescent="0.35">
      <c r="A45" s="197">
        <v>2724514</v>
      </c>
      <c r="B45" s="197" t="s">
        <v>2904</v>
      </c>
      <c r="C45" s="198">
        <v>43671</v>
      </c>
      <c r="D45" s="198">
        <v>43733</v>
      </c>
      <c r="E45" s="199" t="s">
        <v>4437</v>
      </c>
      <c r="F45" s="630">
        <v>216998</v>
      </c>
      <c r="G45" s="197" t="s">
        <v>4438</v>
      </c>
      <c r="H45" s="197" t="s">
        <v>4374</v>
      </c>
      <c r="I45" s="200">
        <v>1043.17</v>
      </c>
      <c r="J45" s="2">
        <v>5</v>
      </c>
      <c r="K45" s="197" t="s">
        <v>1072</v>
      </c>
      <c r="L45" s="313">
        <v>3446.96</v>
      </c>
      <c r="M45" s="200">
        <v>34</v>
      </c>
      <c r="N45" s="200">
        <v>1773.39</v>
      </c>
      <c r="Q45" s="310" t="s">
        <v>1434</v>
      </c>
      <c r="R45" s="311">
        <f>SUMIFS(Sayfa1!C:C,Sayfa1!D:D,A45,Sayfa1!A:A,F45)</f>
        <v>0</v>
      </c>
      <c r="S45" s="311" t="s">
        <v>2907</v>
      </c>
      <c r="T45" t="s">
        <v>2908</v>
      </c>
    </row>
    <row r="46" spans="1:20" x14ac:dyDescent="0.35">
      <c r="A46" s="197">
        <v>2724514</v>
      </c>
      <c r="B46" s="312" t="s">
        <v>2904</v>
      </c>
      <c r="C46" s="198">
        <v>43671</v>
      </c>
      <c r="D46" s="198">
        <v>43733</v>
      </c>
      <c r="E46" s="199" t="s">
        <v>4439</v>
      </c>
      <c r="F46" s="630">
        <v>245912</v>
      </c>
      <c r="G46" s="197" t="s">
        <v>4380</v>
      </c>
      <c r="H46" s="197" t="s">
        <v>4374</v>
      </c>
      <c r="I46" s="200">
        <v>373.43</v>
      </c>
      <c r="J46" s="2">
        <v>46</v>
      </c>
      <c r="K46" s="197" t="s">
        <v>1072</v>
      </c>
      <c r="L46" s="313">
        <v>13500.98</v>
      </c>
      <c r="M46" s="200">
        <v>28</v>
      </c>
      <c r="N46" s="200">
        <v>5228.0200000000004</v>
      </c>
      <c r="Q46" s="310" t="s">
        <v>1434</v>
      </c>
      <c r="R46" s="311">
        <f>SUMIFS(Sayfa1!C:C,Sayfa1!D:D,A46,Sayfa1!A:A,F46)</f>
        <v>0</v>
      </c>
      <c r="S46" s="311" t="s">
        <v>2907</v>
      </c>
      <c r="T46" t="s">
        <v>4536</v>
      </c>
    </row>
    <row r="47" spans="1:20" x14ac:dyDescent="0.35">
      <c r="A47" s="197">
        <v>2724514</v>
      </c>
      <c r="B47" s="312" t="s">
        <v>2904</v>
      </c>
      <c r="C47" s="198">
        <v>43671</v>
      </c>
      <c r="D47" s="198">
        <v>43733</v>
      </c>
      <c r="E47" s="199" t="s">
        <v>4440</v>
      </c>
      <c r="F47" s="630">
        <v>245917</v>
      </c>
      <c r="G47" s="197" t="s">
        <v>4441</v>
      </c>
      <c r="H47" s="197" t="s">
        <v>4374</v>
      </c>
      <c r="I47" s="200">
        <v>489.53</v>
      </c>
      <c r="J47" s="2">
        <v>38</v>
      </c>
      <c r="K47" s="197" t="s">
        <v>1072</v>
      </c>
      <c r="L47" s="313">
        <v>13437.24</v>
      </c>
      <c r="M47" s="200">
        <v>28</v>
      </c>
      <c r="N47" s="200">
        <v>5208.6000000000004</v>
      </c>
      <c r="Q47" s="310" t="s">
        <v>1434</v>
      </c>
      <c r="R47" s="311">
        <f>SUMIFS(Sayfa1!C:C,Sayfa1!D:D,A47,Sayfa1!A:A,F47)</f>
        <v>0</v>
      </c>
      <c r="S47" s="311" t="s">
        <v>2907</v>
      </c>
      <c r="T47" t="s">
        <v>2908</v>
      </c>
    </row>
    <row r="48" spans="1:20" x14ac:dyDescent="0.35">
      <c r="A48" s="197">
        <v>2724514</v>
      </c>
      <c r="B48" s="312" t="s">
        <v>2904</v>
      </c>
      <c r="C48" s="198">
        <v>43671</v>
      </c>
      <c r="D48" s="198">
        <v>43733</v>
      </c>
      <c r="E48" s="199" t="s">
        <v>4442</v>
      </c>
      <c r="F48" s="630">
        <v>245919</v>
      </c>
      <c r="G48" s="197" t="s">
        <v>4443</v>
      </c>
      <c r="H48" s="197" t="s">
        <v>4374</v>
      </c>
      <c r="I48" s="200">
        <v>448</v>
      </c>
      <c r="J48" s="2">
        <v>60</v>
      </c>
      <c r="K48" s="197" t="s">
        <v>1072</v>
      </c>
      <c r="L48" s="313">
        <v>19422.599999999999</v>
      </c>
      <c r="M48" s="200">
        <v>28</v>
      </c>
      <c r="N48" s="200">
        <v>7526.4</v>
      </c>
      <c r="Q48" s="310" t="s">
        <v>1434</v>
      </c>
      <c r="R48" s="311">
        <f>SUMIFS(Sayfa1!C:C,Sayfa1!D:D,A48,Sayfa1!A:A,F48)</f>
        <v>0</v>
      </c>
      <c r="S48" s="311" t="s">
        <v>2907</v>
      </c>
      <c r="T48" t="s">
        <v>4562</v>
      </c>
    </row>
    <row r="49" spans="1:20" x14ac:dyDescent="0.35">
      <c r="A49" s="197">
        <v>2724514</v>
      </c>
      <c r="B49" s="312" t="s">
        <v>2904</v>
      </c>
      <c r="C49" s="198">
        <v>43671</v>
      </c>
      <c r="D49" s="198">
        <v>43733</v>
      </c>
      <c r="E49" s="199" t="s">
        <v>3571</v>
      </c>
      <c r="F49" s="630">
        <v>245924</v>
      </c>
      <c r="G49" s="197" t="s">
        <v>4381</v>
      </c>
      <c r="H49" s="197" t="s">
        <v>4374</v>
      </c>
      <c r="I49" s="200">
        <v>519.19000000000005</v>
      </c>
      <c r="J49" s="2">
        <v>200</v>
      </c>
      <c r="K49" s="197" t="s">
        <v>1072</v>
      </c>
      <c r="L49" s="313">
        <v>74993.36</v>
      </c>
      <c r="M49" s="200">
        <v>28</v>
      </c>
      <c r="N49" s="200">
        <v>29074.639999999999</v>
      </c>
      <c r="Q49" s="310" t="s">
        <v>1434</v>
      </c>
      <c r="R49" s="311">
        <f>SUMIFS(Sayfa1!C:C,Sayfa1!D:D,A49,Sayfa1!A:A,F49)</f>
        <v>0</v>
      </c>
      <c r="S49" s="311" t="s">
        <v>2907</v>
      </c>
      <c r="T49" t="s">
        <v>4563</v>
      </c>
    </row>
    <row r="50" spans="1:20" x14ac:dyDescent="0.35">
      <c r="A50" s="197">
        <v>2724514</v>
      </c>
      <c r="B50" s="312" t="s">
        <v>2904</v>
      </c>
      <c r="C50" s="198">
        <v>43671</v>
      </c>
      <c r="D50" s="198">
        <v>43733</v>
      </c>
      <c r="E50" s="199" t="s">
        <v>4444</v>
      </c>
      <c r="F50" s="630">
        <v>245927</v>
      </c>
      <c r="G50" s="197" t="s">
        <v>4382</v>
      </c>
      <c r="H50" s="197" t="s">
        <v>4374</v>
      </c>
      <c r="I50" s="200">
        <v>495.46</v>
      </c>
      <c r="J50" s="2">
        <v>120</v>
      </c>
      <c r="K50" s="197" t="s">
        <v>1072</v>
      </c>
      <c r="L50" s="313">
        <v>42945.74</v>
      </c>
      <c r="M50" s="200">
        <v>28</v>
      </c>
      <c r="N50" s="200">
        <v>16647.46</v>
      </c>
      <c r="Q50" s="310" t="s">
        <v>1434</v>
      </c>
      <c r="R50" s="311">
        <f>SUMIFS(Sayfa1!C:C,Sayfa1!D:D,A50,Sayfa1!A:A,F50)</f>
        <v>0</v>
      </c>
      <c r="S50" s="311" t="s">
        <v>2907</v>
      </c>
      <c r="T50" t="s">
        <v>2908</v>
      </c>
    </row>
    <row r="51" spans="1:20" x14ac:dyDescent="0.35">
      <c r="A51" s="197">
        <v>2724514</v>
      </c>
      <c r="B51" s="312" t="s">
        <v>2904</v>
      </c>
      <c r="C51" s="198">
        <v>43671</v>
      </c>
      <c r="D51" s="198">
        <v>43733</v>
      </c>
      <c r="E51" s="199" t="s">
        <v>4445</v>
      </c>
      <c r="F51" s="630">
        <v>245928</v>
      </c>
      <c r="G51" s="197" t="s">
        <v>4446</v>
      </c>
      <c r="H51" s="197" t="s">
        <v>4374</v>
      </c>
      <c r="I51" s="200">
        <v>548.85</v>
      </c>
      <c r="J51" s="2">
        <v>39</v>
      </c>
      <c r="K51" s="197" t="s">
        <v>1072</v>
      </c>
      <c r="L51" s="313">
        <v>15456.55</v>
      </c>
      <c r="M51" s="200">
        <v>28</v>
      </c>
      <c r="N51" s="200">
        <v>5993.45</v>
      </c>
      <c r="Q51" s="310" t="s">
        <v>1434</v>
      </c>
      <c r="R51" s="311">
        <f>SUMIFS(Sayfa1!C:C,Sayfa1!D:D,A51,Sayfa1!A:A,F51)</f>
        <v>0</v>
      </c>
      <c r="S51" s="311" t="s">
        <v>2907</v>
      </c>
      <c r="T51" t="s">
        <v>2908</v>
      </c>
    </row>
    <row r="52" spans="1:20" x14ac:dyDescent="0.35">
      <c r="A52" s="197">
        <v>2724514</v>
      </c>
      <c r="B52" s="312" t="s">
        <v>2904</v>
      </c>
      <c r="C52" s="198">
        <v>43671</v>
      </c>
      <c r="D52" s="198">
        <v>43733</v>
      </c>
      <c r="E52" s="199" t="s">
        <v>4447</v>
      </c>
      <c r="F52" s="630">
        <v>245929</v>
      </c>
      <c r="G52" s="197" t="s">
        <v>4448</v>
      </c>
      <c r="H52" s="197" t="s">
        <v>4374</v>
      </c>
      <c r="I52" s="200">
        <v>501.39</v>
      </c>
      <c r="J52" s="2">
        <v>12</v>
      </c>
      <c r="K52" s="197" t="s">
        <v>1072</v>
      </c>
      <c r="L52" s="313">
        <v>4345.8100000000004</v>
      </c>
      <c r="M52" s="200">
        <v>28</v>
      </c>
      <c r="N52" s="200">
        <v>1684.67</v>
      </c>
      <c r="Q52" s="310" t="s">
        <v>1434</v>
      </c>
      <c r="R52" s="311">
        <f>SUMIFS(Sayfa1!C:C,Sayfa1!D:D,A52,Sayfa1!A:A,F52)</f>
        <v>0</v>
      </c>
      <c r="S52" s="311" t="s">
        <v>2907</v>
      </c>
      <c r="T52" t="s">
        <v>4566</v>
      </c>
    </row>
    <row r="53" spans="1:20" x14ac:dyDescent="0.35">
      <c r="A53" s="197">
        <v>2724514</v>
      </c>
      <c r="B53" s="312" t="s">
        <v>2904</v>
      </c>
      <c r="C53" s="198">
        <v>43671</v>
      </c>
      <c r="D53" s="198">
        <v>43733</v>
      </c>
      <c r="E53" s="199" t="s">
        <v>4449</v>
      </c>
      <c r="F53" s="630">
        <v>245932</v>
      </c>
      <c r="G53" s="197" t="s">
        <v>4383</v>
      </c>
      <c r="H53" s="197" t="s">
        <v>4374</v>
      </c>
      <c r="I53" s="200">
        <v>548.85</v>
      </c>
      <c r="J53" s="2">
        <v>100</v>
      </c>
      <c r="K53" s="197" t="s">
        <v>1072</v>
      </c>
      <c r="L53" s="313">
        <v>39632.199999999997</v>
      </c>
      <c r="M53" s="200">
        <v>28</v>
      </c>
      <c r="N53" s="200">
        <v>15367.8</v>
      </c>
      <c r="Q53" s="310" t="s">
        <v>1434</v>
      </c>
      <c r="R53" s="311">
        <f>SUMIFS(Sayfa1!C:C,Sayfa1!D:D,A53,Sayfa1!A:A,F53)</f>
        <v>0</v>
      </c>
      <c r="S53" s="311" t="s">
        <v>2907</v>
      </c>
      <c r="T53" t="s">
        <v>2908</v>
      </c>
    </row>
    <row r="54" spans="1:20" x14ac:dyDescent="0.35">
      <c r="A54" s="197">
        <v>2724514</v>
      </c>
      <c r="B54" s="312" t="s">
        <v>2904</v>
      </c>
      <c r="C54" s="198">
        <v>43671</v>
      </c>
      <c r="D54" s="198">
        <v>43733</v>
      </c>
      <c r="E54" s="199" t="s">
        <v>4450</v>
      </c>
      <c r="F54" s="630">
        <v>245938</v>
      </c>
      <c r="G54" s="197" t="s">
        <v>4451</v>
      </c>
      <c r="H54" s="197" t="s">
        <v>4374</v>
      </c>
      <c r="I54" s="200">
        <v>508.17</v>
      </c>
      <c r="J54" s="2">
        <v>4</v>
      </c>
      <c r="K54" s="197" t="s">
        <v>1072</v>
      </c>
      <c r="L54" s="313">
        <v>1468.13</v>
      </c>
      <c r="M54" s="200">
        <v>28</v>
      </c>
      <c r="N54" s="200">
        <v>569.15</v>
      </c>
      <c r="Q54" s="310" t="s">
        <v>1434</v>
      </c>
      <c r="R54" s="311">
        <f>SUMIFS(Sayfa1!C:C,Sayfa1!D:D,A54,Sayfa1!A:A,F54)</f>
        <v>0</v>
      </c>
      <c r="S54" s="311" t="s">
        <v>2907</v>
      </c>
      <c r="T54" t="s">
        <v>4583</v>
      </c>
    </row>
    <row r="55" spans="1:20" x14ac:dyDescent="0.35">
      <c r="A55" s="197">
        <v>2724514</v>
      </c>
      <c r="B55" s="312" t="s">
        <v>2904</v>
      </c>
      <c r="C55" s="198">
        <v>43671</v>
      </c>
      <c r="D55" s="198">
        <v>43733</v>
      </c>
      <c r="E55" s="199" t="s">
        <v>4452</v>
      </c>
      <c r="F55" s="630">
        <v>245941</v>
      </c>
      <c r="G55" s="197" t="s">
        <v>4453</v>
      </c>
      <c r="H55" s="197" t="s">
        <v>4374</v>
      </c>
      <c r="I55" s="200">
        <v>625.97</v>
      </c>
      <c r="J55" s="2">
        <v>36</v>
      </c>
      <c r="K55" s="197" t="s">
        <v>1072</v>
      </c>
      <c r="L55" s="313">
        <v>16266.54</v>
      </c>
      <c r="M55" s="200">
        <v>28</v>
      </c>
      <c r="N55" s="200">
        <v>6309.78</v>
      </c>
      <c r="Q55" s="310" t="s">
        <v>1434</v>
      </c>
      <c r="R55" s="311">
        <f>SUMIFS(Sayfa1!C:C,Sayfa1!D:D,A55,Sayfa1!A:A,F55)</f>
        <v>0</v>
      </c>
      <c r="S55" s="311" t="s">
        <v>2907</v>
      </c>
      <c r="T55" t="s">
        <v>2908</v>
      </c>
    </row>
    <row r="56" spans="1:20" x14ac:dyDescent="0.35">
      <c r="A56" s="197">
        <v>2724514</v>
      </c>
      <c r="B56" s="312" t="s">
        <v>2904</v>
      </c>
      <c r="C56" s="198">
        <v>43671</v>
      </c>
      <c r="D56" s="198">
        <v>43733</v>
      </c>
      <c r="E56" s="199" t="s">
        <v>4454</v>
      </c>
      <c r="F56" s="630">
        <v>245967</v>
      </c>
      <c r="G56" s="197" t="s">
        <v>4385</v>
      </c>
      <c r="H56" s="197" t="s">
        <v>4374</v>
      </c>
      <c r="I56" s="200">
        <v>711.56</v>
      </c>
      <c r="J56" s="2">
        <v>240</v>
      </c>
      <c r="K56" s="197" t="s">
        <v>1072</v>
      </c>
      <c r="L56" s="313">
        <v>123233.58</v>
      </c>
      <c r="M56" s="200">
        <v>28</v>
      </c>
      <c r="N56" s="200">
        <v>47816.82</v>
      </c>
      <c r="Q56" s="310" t="s">
        <v>1434</v>
      </c>
      <c r="R56" s="311">
        <f>SUMIFS(Sayfa1!C:C,Sayfa1!D:D,A56,Sayfa1!A:A,F56)</f>
        <v>0</v>
      </c>
      <c r="S56" s="311" t="s">
        <v>2907</v>
      </c>
      <c r="T56" t="s">
        <v>2908</v>
      </c>
    </row>
    <row r="57" spans="1:20" x14ac:dyDescent="0.35">
      <c r="A57" s="197">
        <v>2724514</v>
      </c>
      <c r="B57" s="197" t="s">
        <v>2375</v>
      </c>
      <c r="C57" s="198">
        <v>43671</v>
      </c>
      <c r="D57" s="198">
        <v>43733</v>
      </c>
      <c r="E57" s="199" t="s">
        <v>4455</v>
      </c>
      <c r="F57" s="630">
        <v>245991</v>
      </c>
      <c r="G57" s="197" t="s">
        <v>4386</v>
      </c>
      <c r="H57" s="197" t="s">
        <v>4374</v>
      </c>
      <c r="I57" s="200">
        <v>602.24</v>
      </c>
      <c r="J57" s="2">
        <v>200</v>
      </c>
      <c r="K57" s="197" t="s">
        <v>1072</v>
      </c>
      <c r="L57" s="313">
        <v>86952.56</v>
      </c>
      <c r="M57" s="200">
        <v>28</v>
      </c>
      <c r="N57" s="200">
        <v>33725.440000000002</v>
      </c>
      <c r="Q57" s="310" t="s">
        <v>1434</v>
      </c>
      <c r="R57" s="311">
        <f>SUMIFS(Sayfa1!C:C,Sayfa1!D:D,A57,Sayfa1!A:A,F57)</f>
        <v>0</v>
      </c>
      <c r="S57" s="311" t="s">
        <v>2907</v>
      </c>
      <c r="T57" t="s">
        <v>3888</v>
      </c>
    </row>
    <row r="58" spans="1:20" x14ac:dyDescent="0.35">
      <c r="A58" s="197">
        <v>2724514</v>
      </c>
      <c r="B58" s="312" t="s">
        <v>2375</v>
      </c>
      <c r="C58" s="198">
        <v>43671</v>
      </c>
      <c r="D58" s="198">
        <v>43733</v>
      </c>
      <c r="E58" s="199" t="s">
        <v>3572</v>
      </c>
      <c r="F58" s="630">
        <v>612101</v>
      </c>
      <c r="G58" s="197" t="s">
        <v>4457</v>
      </c>
      <c r="H58" s="197" t="s">
        <v>4374</v>
      </c>
      <c r="I58" s="200">
        <v>360.96</v>
      </c>
      <c r="J58" s="2">
        <v>60</v>
      </c>
      <c r="K58" s="197" t="s">
        <v>1072</v>
      </c>
      <c r="L58" s="313">
        <v>15647.48</v>
      </c>
      <c r="M58" s="200">
        <v>28</v>
      </c>
      <c r="N58" s="200">
        <v>6064.12</v>
      </c>
      <c r="Q58" s="310" t="s">
        <v>1434</v>
      </c>
      <c r="R58" s="311">
        <f>SUMIFS(Sayfa1!C:C,Sayfa1!D:D,A58,Sayfa1!A:A,F58)</f>
        <v>0</v>
      </c>
      <c r="S58" s="311" t="s">
        <v>2907</v>
      </c>
      <c r="T58" t="s">
        <v>4554</v>
      </c>
    </row>
    <row r="59" spans="1:20" x14ac:dyDescent="0.35">
      <c r="A59" s="197">
        <v>2724514</v>
      </c>
      <c r="B59" s="312" t="s">
        <v>2375</v>
      </c>
      <c r="C59" s="198">
        <v>43671</v>
      </c>
      <c r="D59" s="198">
        <v>43733</v>
      </c>
      <c r="E59" s="199" t="s">
        <v>4458</v>
      </c>
      <c r="F59" s="630">
        <v>612103</v>
      </c>
      <c r="G59" s="197" t="s">
        <v>4459</v>
      </c>
      <c r="H59" s="197" t="s">
        <v>4374</v>
      </c>
      <c r="I59" s="200">
        <v>325.37</v>
      </c>
      <c r="J59" s="2">
        <v>12</v>
      </c>
      <c r="K59" s="197" t="s">
        <v>1072</v>
      </c>
      <c r="L59" s="313">
        <v>2822</v>
      </c>
      <c r="M59" s="200">
        <v>28</v>
      </c>
      <c r="N59" s="200">
        <v>1093.24</v>
      </c>
      <c r="Q59" s="310" t="s">
        <v>1434</v>
      </c>
      <c r="R59" s="311">
        <f>SUMIFS(Sayfa1!C:C,Sayfa1!D:D,A59,Sayfa1!A:A,F59)</f>
        <v>0</v>
      </c>
      <c r="S59" s="311" t="s">
        <v>2907</v>
      </c>
      <c r="T59" t="s">
        <v>2908</v>
      </c>
    </row>
    <row r="60" spans="1:20" x14ac:dyDescent="0.35">
      <c r="A60" s="197">
        <v>2724514</v>
      </c>
      <c r="B60" s="312" t="s">
        <v>2375</v>
      </c>
      <c r="C60" s="198">
        <v>43671</v>
      </c>
      <c r="D60" s="198">
        <v>43733</v>
      </c>
      <c r="E60" s="199" t="s">
        <v>4460</v>
      </c>
      <c r="F60" s="630">
        <v>612127</v>
      </c>
      <c r="G60" s="197" t="s">
        <v>4461</v>
      </c>
      <c r="H60" s="197" t="s">
        <v>4374</v>
      </c>
      <c r="I60" s="200">
        <v>990.63</v>
      </c>
      <c r="J60" s="2">
        <v>15</v>
      </c>
      <c r="K60" s="197" t="s">
        <v>1072</v>
      </c>
      <c r="L60" s="313">
        <v>9523.5499999999993</v>
      </c>
      <c r="M60" s="200">
        <v>36</v>
      </c>
      <c r="N60" s="200">
        <v>5349.4</v>
      </c>
      <c r="Q60" s="310" t="s">
        <v>1434</v>
      </c>
      <c r="R60" s="311">
        <f>SUMIFS(Sayfa1!C:C,Sayfa1!D:D,A60,Sayfa1!A:A,F60)</f>
        <v>0</v>
      </c>
      <c r="S60" s="311" t="s">
        <v>2907</v>
      </c>
      <c r="T60" t="s">
        <v>2908</v>
      </c>
    </row>
    <row r="61" spans="1:20" x14ac:dyDescent="0.35">
      <c r="A61" s="197">
        <v>2724514</v>
      </c>
      <c r="B61" s="312" t="s">
        <v>2904</v>
      </c>
      <c r="C61" s="198">
        <v>43671</v>
      </c>
      <c r="D61" s="198">
        <v>43733</v>
      </c>
      <c r="E61" s="199" t="s">
        <v>4462</v>
      </c>
      <c r="F61" s="630">
        <v>645940</v>
      </c>
      <c r="G61" s="197" t="s">
        <v>4463</v>
      </c>
      <c r="H61" s="197" t="s">
        <v>4374</v>
      </c>
      <c r="I61" s="200">
        <v>616.65</v>
      </c>
      <c r="J61" s="2">
        <v>11</v>
      </c>
      <c r="K61" s="197" t="s">
        <v>1072</v>
      </c>
      <c r="L61" s="313">
        <v>4896.51</v>
      </c>
      <c r="M61" s="200">
        <v>28</v>
      </c>
      <c r="N61" s="200">
        <v>1899.29</v>
      </c>
      <c r="Q61" s="310" t="s">
        <v>1434</v>
      </c>
      <c r="R61" s="311">
        <f>SUMIFS(Sayfa1!C:C,Sayfa1!D:D,A61,Sayfa1!A:A,F61)</f>
        <v>0</v>
      </c>
      <c r="S61" s="311" t="s">
        <v>2907</v>
      </c>
      <c r="T61" t="s">
        <v>2908</v>
      </c>
    </row>
    <row r="62" spans="1:20" s="310" customFormat="1" x14ac:dyDescent="0.35">
      <c r="A62" s="312">
        <v>2724514</v>
      </c>
      <c r="B62" s="312" t="s">
        <v>2904</v>
      </c>
      <c r="C62" s="198">
        <v>43671</v>
      </c>
      <c r="D62" s="198">
        <v>43733</v>
      </c>
      <c r="E62" s="199" t="s">
        <v>4464</v>
      </c>
      <c r="F62" s="630">
        <v>645990</v>
      </c>
      <c r="G62" s="312" t="s">
        <v>4405</v>
      </c>
      <c r="H62" s="312" t="s">
        <v>4374</v>
      </c>
      <c r="I62" s="313">
        <v>730.21</v>
      </c>
      <c r="J62" s="311">
        <v>50</v>
      </c>
      <c r="K62" s="312" t="s">
        <v>1072</v>
      </c>
      <c r="L62" s="313">
        <v>26345.07</v>
      </c>
      <c r="M62" s="313">
        <v>28</v>
      </c>
      <c r="N62" s="313">
        <v>10222.93</v>
      </c>
      <c r="Q62" s="310" t="s">
        <v>1434</v>
      </c>
      <c r="R62" s="311">
        <f>SUMIFS(Sayfa1!C:C,Sayfa1!D:D,A62,Sayfa1!A:A,F62)</f>
        <v>0</v>
      </c>
      <c r="S62" s="311" t="s">
        <v>2907</v>
      </c>
      <c r="T62" s="310" t="s">
        <v>3569</v>
      </c>
    </row>
    <row r="63" spans="1:20" x14ac:dyDescent="0.35">
      <c r="A63" s="197">
        <v>2724515</v>
      </c>
      <c r="B63" s="197" t="s">
        <v>2375</v>
      </c>
      <c r="C63" s="198">
        <v>43671</v>
      </c>
      <c r="D63" s="198">
        <v>43733</v>
      </c>
      <c r="E63" s="199" t="s">
        <v>1467</v>
      </c>
      <c r="F63" s="630">
        <v>212940</v>
      </c>
      <c r="G63" s="197" t="s">
        <v>4409</v>
      </c>
      <c r="H63" s="197" t="s">
        <v>4374</v>
      </c>
      <c r="I63" s="200">
        <v>331.3</v>
      </c>
      <c r="J63" s="2">
        <v>8</v>
      </c>
      <c r="K63" s="197" t="s">
        <v>1072</v>
      </c>
      <c r="L63" s="313">
        <v>1968.5</v>
      </c>
      <c r="M63" s="200">
        <v>26</v>
      </c>
      <c r="N63" s="200">
        <v>689.1</v>
      </c>
      <c r="Q63" s="310" t="s">
        <v>1434</v>
      </c>
      <c r="R63" s="311">
        <f>SUMIFS(Sayfa1!C:C,Sayfa1!D:D,A63,Sayfa1!A:A,F63)</f>
        <v>0</v>
      </c>
      <c r="S63" s="2" t="s">
        <v>366</v>
      </c>
      <c r="T63" t="s">
        <v>2908</v>
      </c>
    </row>
    <row r="64" spans="1:20" x14ac:dyDescent="0.35">
      <c r="A64" s="197">
        <v>2724515</v>
      </c>
      <c r="B64" s="197" t="s">
        <v>2375</v>
      </c>
      <c r="C64" s="198">
        <v>43671</v>
      </c>
      <c r="D64" s="198">
        <v>43733</v>
      </c>
      <c r="E64" s="199" t="s">
        <v>4379</v>
      </c>
      <c r="F64" s="630">
        <v>214912</v>
      </c>
      <c r="G64" s="197" t="s">
        <v>4411</v>
      </c>
      <c r="H64" s="197" t="s">
        <v>4374</v>
      </c>
      <c r="I64" s="200">
        <v>295.70999999999998</v>
      </c>
      <c r="J64" s="2">
        <v>48</v>
      </c>
      <c r="K64" s="197" t="s">
        <v>1072</v>
      </c>
      <c r="L64" s="313">
        <v>10546.82</v>
      </c>
      <c r="M64" s="200">
        <v>26</v>
      </c>
      <c r="N64" s="200">
        <v>3690.46</v>
      </c>
      <c r="Q64" s="310" t="s">
        <v>1434</v>
      </c>
      <c r="R64" s="311">
        <f>SUMIFS(Sayfa1!C:C,Sayfa1!D:D,A64,Sayfa1!A:A,F64)</f>
        <v>0</v>
      </c>
      <c r="S64" s="2"/>
      <c r="T64" t="s">
        <v>2908</v>
      </c>
    </row>
    <row r="65" spans="1:20" x14ac:dyDescent="0.35">
      <c r="A65" s="197">
        <v>2724515</v>
      </c>
      <c r="B65" s="197" t="s">
        <v>2375</v>
      </c>
      <c r="C65" s="198">
        <v>43671</v>
      </c>
      <c r="D65" s="198">
        <v>43733</v>
      </c>
      <c r="E65" s="199" t="s">
        <v>3551</v>
      </c>
      <c r="F65" s="630">
        <v>214913</v>
      </c>
      <c r="G65" s="197" t="s">
        <v>4412</v>
      </c>
      <c r="H65" s="197" t="s">
        <v>4374</v>
      </c>
      <c r="I65" s="200">
        <v>342.32</v>
      </c>
      <c r="J65" s="2">
        <v>12</v>
      </c>
      <c r="K65" s="197" t="s">
        <v>1072</v>
      </c>
      <c r="L65" s="313">
        <v>3050.61</v>
      </c>
      <c r="M65" s="200">
        <v>26</v>
      </c>
      <c r="N65" s="200">
        <v>1068.03</v>
      </c>
      <c r="Q65" s="310" t="s">
        <v>1434</v>
      </c>
      <c r="R65" s="311">
        <f>SUMIFS(Sayfa1!C:C,Sayfa1!D:D,A65,Sayfa1!A:A,F65)</f>
        <v>0</v>
      </c>
      <c r="S65" s="2"/>
    </row>
    <row r="66" spans="1:20" x14ac:dyDescent="0.35">
      <c r="A66" s="197">
        <v>2724515</v>
      </c>
      <c r="B66" s="197" t="s">
        <v>2375</v>
      </c>
      <c r="C66" s="198">
        <v>43671</v>
      </c>
      <c r="D66" s="198">
        <v>43733</v>
      </c>
      <c r="E66" s="199" t="s">
        <v>3264</v>
      </c>
      <c r="F66" s="630">
        <v>214923</v>
      </c>
      <c r="G66" s="197" t="s">
        <v>4413</v>
      </c>
      <c r="H66" s="197" t="s">
        <v>4374</v>
      </c>
      <c r="I66" s="200">
        <v>685.54</v>
      </c>
      <c r="J66" s="2">
        <v>8</v>
      </c>
      <c r="K66" s="197" t="s">
        <v>1072</v>
      </c>
      <c r="L66" s="313">
        <v>3626.85</v>
      </c>
      <c r="M66" s="200">
        <v>34</v>
      </c>
      <c r="N66" s="200">
        <v>1864.67</v>
      </c>
      <c r="Q66" s="310" t="s">
        <v>1434</v>
      </c>
      <c r="R66" s="311">
        <f>SUMIFS(Sayfa1!C:C,Sayfa1!D:D,A66,Sayfa1!A:A,F66)</f>
        <v>0</v>
      </c>
      <c r="S66" s="2"/>
      <c r="T66" t="s">
        <v>4560</v>
      </c>
    </row>
    <row r="67" spans="1:20" x14ac:dyDescent="0.35">
      <c r="A67" s="197">
        <v>2724515</v>
      </c>
      <c r="B67" s="197" t="s">
        <v>2375</v>
      </c>
      <c r="C67" s="198">
        <v>43671</v>
      </c>
      <c r="D67" s="198">
        <v>43733</v>
      </c>
      <c r="E67" s="199" t="s">
        <v>4384</v>
      </c>
      <c r="F67" s="630">
        <v>214931</v>
      </c>
      <c r="G67" s="197" t="s">
        <v>4414</v>
      </c>
      <c r="H67" s="197" t="s">
        <v>4374</v>
      </c>
      <c r="I67" s="200">
        <v>644.86</v>
      </c>
      <c r="J67" s="2">
        <v>4</v>
      </c>
      <c r="K67" s="197" t="s">
        <v>1072</v>
      </c>
      <c r="L67" s="313">
        <v>1706.03</v>
      </c>
      <c r="M67" s="200">
        <v>34</v>
      </c>
      <c r="N67" s="200">
        <v>877.01</v>
      </c>
      <c r="Q67" s="310" t="s">
        <v>1434</v>
      </c>
      <c r="R67" s="311">
        <f>SUMIFS(Sayfa1!C:C,Sayfa1!D:D,A67,Sayfa1!A:A,F67)</f>
        <v>0</v>
      </c>
      <c r="S67" s="2"/>
      <c r="T67" t="s">
        <v>3888</v>
      </c>
    </row>
    <row r="68" spans="1:20" x14ac:dyDescent="0.35">
      <c r="A68" s="197">
        <v>2724515</v>
      </c>
      <c r="B68" s="197" t="s">
        <v>2375</v>
      </c>
      <c r="C68" s="198">
        <v>43671</v>
      </c>
      <c r="D68" s="198">
        <v>43733</v>
      </c>
      <c r="E68" s="199" t="s">
        <v>3553</v>
      </c>
      <c r="F68" s="630">
        <v>214932</v>
      </c>
      <c r="G68" s="197" t="s">
        <v>4415</v>
      </c>
      <c r="H68" s="197" t="s">
        <v>4374</v>
      </c>
      <c r="I68" s="200">
        <v>681.3</v>
      </c>
      <c r="J68" s="2">
        <v>20</v>
      </c>
      <c r="K68" s="197" t="s">
        <v>1072</v>
      </c>
      <c r="L68" s="313">
        <v>9011.17</v>
      </c>
      <c r="M68" s="200">
        <v>34</v>
      </c>
      <c r="N68" s="200">
        <v>4632.83</v>
      </c>
      <c r="Q68" s="310" t="s">
        <v>1434</v>
      </c>
      <c r="R68" s="311">
        <f>SUMIFS(Sayfa1!C:C,Sayfa1!D:D,A68,Sayfa1!A:A,F68)</f>
        <v>0</v>
      </c>
      <c r="S68" s="2"/>
      <c r="T68" t="s">
        <v>3888</v>
      </c>
    </row>
    <row r="69" spans="1:20" x14ac:dyDescent="0.35">
      <c r="A69" s="197">
        <v>2724515</v>
      </c>
      <c r="B69" s="197" t="s">
        <v>2375</v>
      </c>
      <c r="C69" s="198">
        <v>43671</v>
      </c>
      <c r="D69" s="198">
        <v>43733</v>
      </c>
      <c r="E69" s="199" t="s">
        <v>4387</v>
      </c>
      <c r="F69" s="630">
        <v>214935</v>
      </c>
      <c r="G69" s="197" t="s">
        <v>4417</v>
      </c>
      <c r="H69" s="197" t="s">
        <v>4374</v>
      </c>
      <c r="I69" s="200">
        <v>623.67999999999995</v>
      </c>
      <c r="J69" s="2">
        <v>8</v>
      </c>
      <c r="K69" s="197" t="s">
        <v>1072</v>
      </c>
      <c r="L69" s="313">
        <v>3699.39</v>
      </c>
      <c r="M69" s="200">
        <v>26</v>
      </c>
      <c r="N69" s="200">
        <v>1297.25</v>
      </c>
      <c r="Q69" s="310" t="s">
        <v>1434</v>
      </c>
      <c r="R69" s="311">
        <f>SUMIFS(Sayfa1!C:C,Sayfa1!D:D,A69,Sayfa1!A:A,F69)</f>
        <v>0</v>
      </c>
      <c r="S69" s="2"/>
      <c r="T69" t="s">
        <v>3888</v>
      </c>
    </row>
    <row r="70" spans="1:20" x14ac:dyDescent="0.35">
      <c r="A70" s="197">
        <v>2724515</v>
      </c>
      <c r="B70" s="197" t="s">
        <v>2375</v>
      </c>
      <c r="C70" s="198">
        <v>43671</v>
      </c>
      <c r="D70" s="198">
        <v>43733</v>
      </c>
      <c r="E70" s="199" t="s">
        <v>4389</v>
      </c>
      <c r="F70" s="630">
        <v>214980</v>
      </c>
      <c r="G70" s="197" t="s">
        <v>4418</v>
      </c>
      <c r="H70" s="197" t="s">
        <v>4374</v>
      </c>
      <c r="I70" s="200">
        <v>816.9</v>
      </c>
      <c r="J70" s="2">
        <v>4</v>
      </c>
      <c r="K70" s="197" t="s">
        <v>1072</v>
      </c>
      <c r="L70" s="313">
        <v>2160.21</v>
      </c>
      <c r="M70" s="200">
        <v>34</v>
      </c>
      <c r="N70" s="200">
        <v>1110.99</v>
      </c>
      <c r="Q70" s="310" t="s">
        <v>1434</v>
      </c>
      <c r="R70" s="311">
        <f>SUMIFS(Sayfa1!C:C,Sayfa1!D:D,A70,Sayfa1!A:A,F70)</f>
        <v>0</v>
      </c>
      <c r="S70" s="2"/>
      <c r="T70" t="s">
        <v>3888</v>
      </c>
    </row>
    <row r="71" spans="1:20" x14ac:dyDescent="0.35">
      <c r="A71" s="197">
        <v>2724515</v>
      </c>
      <c r="B71" s="197" t="s">
        <v>2375</v>
      </c>
      <c r="C71" s="198">
        <v>43671</v>
      </c>
      <c r="D71" s="198">
        <v>43733</v>
      </c>
      <c r="E71" s="199" t="s">
        <v>4391</v>
      </c>
      <c r="F71" s="630">
        <v>214991</v>
      </c>
      <c r="G71" s="197" t="s">
        <v>3722</v>
      </c>
      <c r="H71" s="197" t="s">
        <v>4374</v>
      </c>
      <c r="I71" s="200">
        <v>294.86</v>
      </c>
      <c r="J71" s="2">
        <v>80</v>
      </c>
      <c r="K71" s="197" t="s">
        <v>1072</v>
      </c>
      <c r="L71" s="313">
        <v>17527.71</v>
      </c>
      <c r="M71" s="200">
        <v>26</v>
      </c>
      <c r="N71" s="200">
        <v>6133.09</v>
      </c>
      <c r="Q71" s="310" t="s">
        <v>1434</v>
      </c>
      <c r="R71" s="311">
        <f>SUMIFS(Sayfa1!C:C,Sayfa1!D:D,A71,Sayfa1!A:A,F71)</f>
        <v>0</v>
      </c>
      <c r="S71" s="2"/>
      <c r="T71" t="s">
        <v>4543</v>
      </c>
    </row>
    <row r="72" spans="1:20" x14ac:dyDescent="0.35">
      <c r="A72" s="197">
        <v>2724515</v>
      </c>
      <c r="B72" s="197" t="s">
        <v>2375</v>
      </c>
      <c r="C72" s="198">
        <v>43671</v>
      </c>
      <c r="D72" s="198">
        <v>43733</v>
      </c>
      <c r="E72" s="199" t="s">
        <v>4392</v>
      </c>
      <c r="F72" s="630">
        <v>214994</v>
      </c>
      <c r="G72" s="197" t="s">
        <v>4465</v>
      </c>
      <c r="H72" s="197" t="s">
        <v>4374</v>
      </c>
      <c r="I72" s="200">
        <v>516.9</v>
      </c>
      <c r="J72" s="2">
        <v>8</v>
      </c>
      <c r="K72" s="197" t="s">
        <v>1072</v>
      </c>
      <c r="L72" s="313">
        <v>3067.25</v>
      </c>
      <c r="M72" s="200">
        <v>26</v>
      </c>
      <c r="N72" s="200">
        <v>1075.1500000000001</v>
      </c>
      <c r="Q72" s="310" t="s">
        <v>1434</v>
      </c>
      <c r="R72" s="311">
        <f>SUMIFS(Sayfa1!C:C,Sayfa1!D:D,A72,Sayfa1!A:A,F72)</f>
        <v>0</v>
      </c>
      <c r="S72" s="2"/>
      <c r="T72" t="s">
        <v>4566</v>
      </c>
    </row>
    <row r="73" spans="1:20" x14ac:dyDescent="0.35">
      <c r="A73" s="197">
        <v>2724515</v>
      </c>
      <c r="B73" s="197" t="s">
        <v>2375</v>
      </c>
      <c r="C73" s="198">
        <v>43671</v>
      </c>
      <c r="D73" s="198">
        <v>43733</v>
      </c>
      <c r="E73" s="199" t="s">
        <v>4398</v>
      </c>
      <c r="F73" s="630">
        <v>216913</v>
      </c>
      <c r="G73" s="197" t="s">
        <v>4420</v>
      </c>
      <c r="H73" s="197" t="s">
        <v>4374</v>
      </c>
      <c r="I73" s="200">
        <v>555.88</v>
      </c>
      <c r="J73" s="2">
        <v>4</v>
      </c>
      <c r="K73" s="197" t="s">
        <v>1072</v>
      </c>
      <c r="L73" s="313">
        <v>1471.13</v>
      </c>
      <c r="M73" s="200">
        <v>34</v>
      </c>
      <c r="N73" s="200">
        <v>755.99</v>
      </c>
      <c r="Q73" s="310" t="s">
        <v>1434</v>
      </c>
      <c r="R73" s="311">
        <f>SUMIFS(Sayfa1!C:C,Sayfa1!D:D,A73,Sayfa1!A:A,F73)</f>
        <v>0</v>
      </c>
      <c r="S73" s="2"/>
      <c r="T73" t="s">
        <v>2908</v>
      </c>
    </row>
    <row r="74" spans="1:20" x14ac:dyDescent="0.35">
      <c r="A74" s="197">
        <v>2724515</v>
      </c>
      <c r="B74" s="197" t="s">
        <v>2375</v>
      </c>
      <c r="C74" s="198">
        <v>43671</v>
      </c>
      <c r="D74" s="198">
        <v>43733</v>
      </c>
      <c r="E74" s="199" t="s">
        <v>4399</v>
      </c>
      <c r="F74" s="630">
        <v>216928</v>
      </c>
      <c r="G74" s="197" t="s">
        <v>4422</v>
      </c>
      <c r="H74" s="197" t="s">
        <v>4374</v>
      </c>
      <c r="I74" s="200">
        <v>802.49</v>
      </c>
      <c r="J74" s="2">
        <v>10</v>
      </c>
      <c r="K74" s="197" t="s">
        <v>1072</v>
      </c>
      <c r="L74" s="313">
        <v>5305.44</v>
      </c>
      <c r="M74" s="200">
        <v>34</v>
      </c>
      <c r="N74" s="200">
        <v>2728.46</v>
      </c>
      <c r="Q74" s="310" t="s">
        <v>1434</v>
      </c>
      <c r="R74" s="311">
        <f>SUMIFS(Sayfa1!C:C,Sayfa1!D:D,A74,Sayfa1!A:A,F74)</f>
        <v>0</v>
      </c>
      <c r="S74" s="2"/>
      <c r="T74" t="s">
        <v>4540</v>
      </c>
    </row>
    <row r="75" spans="1:20" x14ac:dyDescent="0.35">
      <c r="A75" s="197">
        <v>2724515</v>
      </c>
      <c r="B75" s="197" t="s">
        <v>2375</v>
      </c>
      <c r="C75" s="198">
        <v>43671</v>
      </c>
      <c r="D75" s="198">
        <v>43733</v>
      </c>
      <c r="E75" s="199" t="s">
        <v>4401</v>
      </c>
      <c r="F75" s="630">
        <v>216950</v>
      </c>
      <c r="G75" s="197" t="s">
        <v>4425</v>
      </c>
      <c r="H75" s="197" t="s">
        <v>4374</v>
      </c>
      <c r="I75" s="200">
        <v>499.1</v>
      </c>
      <c r="J75" s="2">
        <v>24</v>
      </c>
      <c r="K75" s="197" t="s">
        <v>1072</v>
      </c>
      <c r="L75" s="313">
        <v>7927.32</v>
      </c>
      <c r="M75" s="200">
        <v>34</v>
      </c>
      <c r="N75" s="200">
        <v>4072.68</v>
      </c>
      <c r="Q75" s="310" t="s">
        <v>1434</v>
      </c>
      <c r="R75" s="311">
        <f>SUMIFS(Sayfa1!C:C,Sayfa1!D:D,A75,Sayfa1!A:A,F75)</f>
        <v>0</v>
      </c>
      <c r="S75" s="2"/>
      <c r="T75" t="s">
        <v>4562</v>
      </c>
    </row>
    <row r="76" spans="1:20" x14ac:dyDescent="0.35">
      <c r="A76" s="197">
        <v>2724515</v>
      </c>
      <c r="B76" s="197" t="s">
        <v>2375</v>
      </c>
      <c r="C76" s="198">
        <v>43671</v>
      </c>
      <c r="D76" s="198">
        <v>43733</v>
      </c>
      <c r="E76" s="199" t="s">
        <v>4427</v>
      </c>
      <c r="F76" s="630">
        <v>216985</v>
      </c>
      <c r="G76" s="197" t="s">
        <v>4378</v>
      </c>
      <c r="H76" s="197" t="s">
        <v>4374</v>
      </c>
      <c r="I76" s="200">
        <v>637.24</v>
      </c>
      <c r="J76" s="2">
        <v>8</v>
      </c>
      <c r="K76" s="197" t="s">
        <v>1072</v>
      </c>
      <c r="L76" s="313">
        <v>3371.82</v>
      </c>
      <c r="M76" s="200">
        <v>34</v>
      </c>
      <c r="N76" s="200">
        <v>1733.3</v>
      </c>
      <c r="Q76" s="310" t="s">
        <v>1434</v>
      </c>
      <c r="R76" s="311">
        <f>SUMIFS(Sayfa1!C:C,Sayfa1!D:D,A76,Sayfa1!A:A,F76)</f>
        <v>0</v>
      </c>
      <c r="S76" s="2"/>
      <c r="T76" t="s">
        <v>4536</v>
      </c>
    </row>
    <row r="77" spans="1:20" x14ac:dyDescent="0.35">
      <c r="A77" s="197">
        <v>2724515</v>
      </c>
      <c r="B77" s="197" t="s">
        <v>2375</v>
      </c>
      <c r="C77" s="198">
        <v>43671</v>
      </c>
      <c r="D77" s="198">
        <v>43733</v>
      </c>
      <c r="E77" s="199" t="s">
        <v>3570</v>
      </c>
      <c r="F77" s="630">
        <v>216990</v>
      </c>
      <c r="G77" s="197" t="s">
        <v>4434</v>
      </c>
      <c r="H77" s="197" t="s">
        <v>4374</v>
      </c>
      <c r="I77" s="200">
        <v>781.3</v>
      </c>
      <c r="J77" s="2">
        <v>4</v>
      </c>
      <c r="K77" s="197" t="s">
        <v>1072</v>
      </c>
      <c r="L77" s="313">
        <v>2066.23</v>
      </c>
      <c r="M77" s="200">
        <v>34</v>
      </c>
      <c r="N77" s="200">
        <v>1062.57</v>
      </c>
      <c r="Q77" s="310" t="s">
        <v>1434</v>
      </c>
      <c r="R77" s="311">
        <f>SUMIFS(Sayfa1!C:C,Sayfa1!D:D,A77,Sayfa1!A:A,F77)</f>
        <v>0</v>
      </c>
      <c r="S77" s="2"/>
      <c r="T77" t="s">
        <v>4564</v>
      </c>
    </row>
    <row r="78" spans="1:20" x14ac:dyDescent="0.35">
      <c r="A78" s="197">
        <v>2724515</v>
      </c>
      <c r="B78" s="197" t="s">
        <v>2375</v>
      </c>
      <c r="C78" s="198">
        <v>43671</v>
      </c>
      <c r="D78" s="198">
        <v>43733</v>
      </c>
      <c r="E78" s="199" t="s">
        <v>4429</v>
      </c>
      <c r="F78" s="630">
        <v>245912</v>
      </c>
      <c r="G78" s="197" t="s">
        <v>4380</v>
      </c>
      <c r="H78" s="197" t="s">
        <v>4374</v>
      </c>
      <c r="I78" s="200">
        <v>373.43</v>
      </c>
      <c r="J78" s="2">
        <v>12</v>
      </c>
      <c r="K78" s="197" t="s">
        <v>1072</v>
      </c>
      <c r="L78" s="313">
        <v>3240.23</v>
      </c>
      <c r="M78" s="200">
        <v>28</v>
      </c>
      <c r="N78" s="200">
        <v>1254.73</v>
      </c>
      <c r="Q78" s="310" t="s">
        <v>1434</v>
      </c>
      <c r="R78" s="311">
        <f>SUMIFS(Sayfa1!C:C,Sayfa1!D:D,A78,Sayfa1!A:A,F78)</f>
        <v>0</v>
      </c>
      <c r="S78" s="2"/>
      <c r="T78" t="s">
        <v>4536</v>
      </c>
    </row>
    <row r="79" spans="1:20" x14ac:dyDescent="0.35">
      <c r="A79" s="197">
        <v>2724515</v>
      </c>
      <c r="B79" s="197" t="s">
        <v>2375</v>
      </c>
      <c r="C79" s="198">
        <v>43671</v>
      </c>
      <c r="D79" s="198">
        <v>43733</v>
      </c>
      <c r="E79" s="199" t="s">
        <v>4430</v>
      </c>
      <c r="F79" s="630">
        <v>245917</v>
      </c>
      <c r="G79" s="197" t="s">
        <v>4441</v>
      </c>
      <c r="H79" s="197" t="s">
        <v>4374</v>
      </c>
      <c r="I79" s="200">
        <v>489.53</v>
      </c>
      <c r="J79" s="2">
        <v>20</v>
      </c>
      <c r="K79" s="197" t="s">
        <v>1072</v>
      </c>
      <c r="L79" s="313">
        <v>7072.23</v>
      </c>
      <c r="M79" s="200">
        <v>28</v>
      </c>
      <c r="N79" s="200">
        <v>2741.37</v>
      </c>
      <c r="Q79" s="310" t="s">
        <v>1434</v>
      </c>
      <c r="R79" s="311">
        <f>SUMIFS(Sayfa1!C:C,Sayfa1!D:D,A79,Sayfa1!A:A,F79)</f>
        <v>0</v>
      </c>
      <c r="S79" s="2"/>
      <c r="T79" t="s">
        <v>4564</v>
      </c>
    </row>
    <row r="80" spans="1:20" x14ac:dyDescent="0.35">
      <c r="A80" s="197">
        <v>2724515</v>
      </c>
      <c r="B80" s="197" t="s">
        <v>2375</v>
      </c>
      <c r="C80" s="198">
        <v>43671</v>
      </c>
      <c r="D80" s="198">
        <v>43733</v>
      </c>
      <c r="E80" s="199" t="s">
        <v>4432</v>
      </c>
      <c r="F80" s="630">
        <v>245919</v>
      </c>
      <c r="G80" s="197" t="s">
        <v>4443</v>
      </c>
      <c r="H80" s="197" t="s">
        <v>4374</v>
      </c>
      <c r="I80" s="200">
        <v>448</v>
      </c>
      <c r="J80" s="2">
        <v>8</v>
      </c>
      <c r="K80" s="197" t="s">
        <v>1072</v>
      </c>
      <c r="L80" s="313">
        <v>2589.6799999999998</v>
      </c>
      <c r="M80" s="200">
        <v>28</v>
      </c>
      <c r="N80" s="200">
        <v>1003.52</v>
      </c>
      <c r="Q80" s="310" t="s">
        <v>1434</v>
      </c>
      <c r="R80" s="311">
        <f>SUMIFS(Sayfa1!C:C,Sayfa1!D:D,A80,Sayfa1!A:A,F80)</f>
        <v>0</v>
      </c>
      <c r="S80" s="2"/>
      <c r="T80" t="s">
        <v>4543</v>
      </c>
    </row>
    <row r="81" spans="1:20" x14ac:dyDescent="0.35">
      <c r="A81" s="197">
        <v>2724515</v>
      </c>
      <c r="B81" s="197" t="s">
        <v>2375</v>
      </c>
      <c r="C81" s="198">
        <v>43671</v>
      </c>
      <c r="D81" s="198">
        <v>43733</v>
      </c>
      <c r="E81" s="199" t="s">
        <v>4433</v>
      </c>
      <c r="F81" s="630">
        <v>245924</v>
      </c>
      <c r="G81" s="197" t="s">
        <v>4381</v>
      </c>
      <c r="H81" s="197" t="s">
        <v>4374</v>
      </c>
      <c r="I81" s="200">
        <v>519.19000000000005</v>
      </c>
      <c r="J81" s="2">
        <v>24</v>
      </c>
      <c r="K81" s="197" t="s">
        <v>1072</v>
      </c>
      <c r="L81" s="313">
        <v>8999.2000000000007</v>
      </c>
      <c r="M81" s="200">
        <v>28</v>
      </c>
      <c r="N81" s="200">
        <v>3488.96</v>
      </c>
      <c r="Q81" s="310" t="s">
        <v>1434</v>
      </c>
      <c r="R81" s="311">
        <f>SUMIFS(Sayfa1!C:C,Sayfa1!D:D,A81,Sayfa1!A:A,F81)</f>
        <v>0</v>
      </c>
      <c r="S81" s="2"/>
      <c r="T81" t="s">
        <v>4561</v>
      </c>
    </row>
    <row r="82" spans="1:20" x14ac:dyDescent="0.35">
      <c r="A82" s="197">
        <v>2724515</v>
      </c>
      <c r="B82" s="197" t="s">
        <v>2375</v>
      </c>
      <c r="C82" s="198">
        <v>43671</v>
      </c>
      <c r="D82" s="198">
        <v>43733</v>
      </c>
      <c r="E82" s="199" t="s">
        <v>4435</v>
      </c>
      <c r="F82" s="630">
        <v>245927</v>
      </c>
      <c r="G82" s="197" t="s">
        <v>4382</v>
      </c>
      <c r="H82" s="197" t="s">
        <v>4374</v>
      </c>
      <c r="I82" s="200">
        <v>495.46</v>
      </c>
      <c r="J82" s="2">
        <v>32</v>
      </c>
      <c r="K82" s="197" t="s">
        <v>1072</v>
      </c>
      <c r="L82" s="313">
        <v>11452.2</v>
      </c>
      <c r="M82" s="200">
        <v>28</v>
      </c>
      <c r="N82" s="200">
        <v>4439.32</v>
      </c>
      <c r="Q82" s="310" t="s">
        <v>1434</v>
      </c>
      <c r="R82" s="311">
        <f>SUMIFS(Sayfa1!C:C,Sayfa1!D:D,A82,Sayfa1!A:A,F82)</f>
        <v>0</v>
      </c>
      <c r="S82" s="2"/>
      <c r="T82" t="s">
        <v>2908</v>
      </c>
    </row>
    <row r="83" spans="1:20" x14ac:dyDescent="0.35">
      <c r="A83" s="197">
        <v>2724515</v>
      </c>
      <c r="B83" s="197" t="s">
        <v>2375</v>
      </c>
      <c r="C83" s="198">
        <v>43671</v>
      </c>
      <c r="D83" s="198">
        <v>43733</v>
      </c>
      <c r="E83" s="199" t="s">
        <v>4437</v>
      </c>
      <c r="F83" s="630">
        <v>245928</v>
      </c>
      <c r="G83" s="197" t="s">
        <v>4446</v>
      </c>
      <c r="H83" s="197" t="s">
        <v>4374</v>
      </c>
      <c r="I83" s="200">
        <v>548.85</v>
      </c>
      <c r="J83" s="2">
        <v>20</v>
      </c>
      <c r="K83" s="197" t="s">
        <v>1072</v>
      </c>
      <c r="L83" s="313">
        <v>7926.44</v>
      </c>
      <c r="M83" s="200">
        <v>28</v>
      </c>
      <c r="N83" s="200">
        <v>3073.56</v>
      </c>
      <c r="Q83" s="310" t="s">
        <v>1434</v>
      </c>
      <c r="R83" s="311">
        <f>SUMIFS(Sayfa1!C:C,Sayfa1!D:D,A83,Sayfa1!A:A,F83)</f>
        <v>0</v>
      </c>
      <c r="S83" s="2"/>
      <c r="T83" t="s">
        <v>4565</v>
      </c>
    </row>
    <row r="84" spans="1:20" x14ac:dyDescent="0.35">
      <c r="A84" s="197">
        <v>2724515</v>
      </c>
      <c r="B84" s="197" t="s">
        <v>2375</v>
      </c>
      <c r="C84" s="198">
        <v>43671</v>
      </c>
      <c r="D84" s="198">
        <v>43733</v>
      </c>
      <c r="E84" s="199" t="s">
        <v>4439</v>
      </c>
      <c r="F84" s="630">
        <v>245929</v>
      </c>
      <c r="G84" s="197" t="s">
        <v>4448</v>
      </c>
      <c r="H84" s="197" t="s">
        <v>4374</v>
      </c>
      <c r="I84" s="200">
        <v>501.39</v>
      </c>
      <c r="J84" s="2">
        <v>4</v>
      </c>
      <c r="K84" s="197" t="s">
        <v>1072</v>
      </c>
      <c r="L84" s="313">
        <v>1448.6</v>
      </c>
      <c r="M84" s="200">
        <v>28</v>
      </c>
      <c r="N84" s="200">
        <v>561.55999999999995</v>
      </c>
      <c r="Q84" s="310" t="s">
        <v>1434</v>
      </c>
      <c r="R84" s="311">
        <f>SUMIFS(Sayfa1!C:C,Sayfa1!D:D,A84,Sayfa1!A:A,F84)</f>
        <v>0</v>
      </c>
      <c r="S84" s="2"/>
      <c r="T84" t="s">
        <v>4564</v>
      </c>
    </row>
    <row r="85" spans="1:20" x14ac:dyDescent="0.35">
      <c r="A85" s="197">
        <v>2724515</v>
      </c>
      <c r="B85" s="197" t="s">
        <v>2375</v>
      </c>
      <c r="C85" s="198">
        <v>43671</v>
      </c>
      <c r="D85" s="198">
        <v>43733</v>
      </c>
      <c r="E85" s="199" t="s">
        <v>4440</v>
      </c>
      <c r="F85" s="630">
        <v>245932</v>
      </c>
      <c r="G85" s="197" t="s">
        <v>4383</v>
      </c>
      <c r="H85" s="197" t="s">
        <v>4374</v>
      </c>
      <c r="I85" s="200">
        <v>548.85</v>
      </c>
      <c r="J85" s="2">
        <v>20</v>
      </c>
      <c r="K85" s="197" t="s">
        <v>1072</v>
      </c>
      <c r="L85" s="313">
        <v>7926.44</v>
      </c>
      <c r="M85" s="200">
        <v>28</v>
      </c>
      <c r="N85" s="200">
        <v>3073.56</v>
      </c>
      <c r="Q85" s="310" t="s">
        <v>1434</v>
      </c>
      <c r="R85" s="311">
        <f>SUMIFS(Sayfa1!C:C,Sayfa1!D:D,A85,Sayfa1!A:A,F85)</f>
        <v>0</v>
      </c>
      <c r="S85" s="2"/>
      <c r="T85" t="s">
        <v>2908</v>
      </c>
    </row>
    <row r="86" spans="1:20" x14ac:dyDescent="0.35">
      <c r="A86" s="197">
        <v>2724515</v>
      </c>
      <c r="B86" s="197" t="s">
        <v>2375</v>
      </c>
      <c r="C86" s="198">
        <v>43671</v>
      </c>
      <c r="D86" s="198">
        <v>43733</v>
      </c>
      <c r="E86" s="199" t="s">
        <v>4442</v>
      </c>
      <c r="F86" s="630">
        <v>245938</v>
      </c>
      <c r="G86" s="197" t="s">
        <v>4451</v>
      </c>
      <c r="H86" s="197" t="s">
        <v>4374</v>
      </c>
      <c r="I86" s="200">
        <v>508.17</v>
      </c>
      <c r="J86" s="2">
        <v>5</v>
      </c>
      <c r="K86" s="197" t="s">
        <v>1072</v>
      </c>
      <c r="L86" s="313">
        <v>1835.16</v>
      </c>
      <c r="M86" s="200">
        <v>28</v>
      </c>
      <c r="N86" s="200">
        <v>711.44</v>
      </c>
      <c r="Q86" s="310" t="s">
        <v>1434</v>
      </c>
      <c r="R86" s="311">
        <f>SUMIFS(Sayfa1!C:C,Sayfa1!D:D,A86,Sayfa1!A:A,F86)</f>
        <v>0</v>
      </c>
      <c r="S86" s="2"/>
      <c r="T86" t="s">
        <v>4566</v>
      </c>
    </row>
    <row r="87" spans="1:20" x14ac:dyDescent="0.35">
      <c r="A87" s="197">
        <v>2724515</v>
      </c>
      <c r="B87" s="197" t="s">
        <v>2375</v>
      </c>
      <c r="C87" s="198">
        <v>43671</v>
      </c>
      <c r="D87" s="198">
        <v>43733</v>
      </c>
      <c r="E87" s="199" t="s">
        <v>3571</v>
      </c>
      <c r="F87" s="630">
        <v>245941</v>
      </c>
      <c r="G87" s="197" t="s">
        <v>4453</v>
      </c>
      <c r="H87" s="197" t="s">
        <v>4374</v>
      </c>
      <c r="I87" s="200">
        <v>625.97</v>
      </c>
      <c r="J87" s="2">
        <v>6</v>
      </c>
      <c r="K87" s="197" t="s">
        <v>1072</v>
      </c>
      <c r="L87" s="313">
        <v>2711.09</v>
      </c>
      <c r="M87" s="200">
        <v>28</v>
      </c>
      <c r="N87" s="200">
        <v>1051.6300000000001</v>
      </c>
      <c r="Q87" s="310" t="s">
        <v>1434</v>
      </c>
      <c r="R87" s="311">
        <f>SUMIFS(Sayfa1!C:C,Sayfa1!D:D,A87,Sayfa1!A:A,F87)</f>
        <v>0</v>
      </c>
      <c r="S87" s="2"/>
      <c r="T87" t="s">
        <v>4567</v>
      </c>
    </row>
    <row r="88" spans="1:20" x14ac:dyDescent="0.35">
      <c r="A88" s="197">
        <v>2724515</v>
      </c>
      <c r="B88" s="197" t="s">
        <v>2375</v>
      </c>
      <c r="C88" s="198">
        <v>43671</v>
      </c>
      <c r="D88" s="198">
        <v>43733</v>
      </c>
      <c r="E88" s="199" t="s">
        <v>4444</v>
      </c>
      <c r="F88" s="630">
        <v>245967</v>
      </c>
      <c r="G88" s="197" t="s">
        <v>4385</v>
      </c>
      <c r="H88" s="197" t="s">
        <v>4374</v>
      </c>
      <c r="I88" s="200">
        <v>711.56</v>
      </c>
      <c r="J88" s="2">
        <v>60</v>
      </c>
      <c r="K88" s="197" t="s">
        <v>1072</v>
      </c>
      <c r="L88" s="313">
        <v>30808.41</v>
      </c>
      <c r="M88" s="200">
        <v>28</v>
      </c>
      <c r="N88" s="200">
        <v>11954.19</v>
      </c>
      <c r="Q88" s="310" t="s">
        <v>1434</v>
      </c>
      <c r="R88" s="311">
        <f>SUMIFS(Sayfa1!C:C,Sayfa1!D:D,A88,Sayfa1!A:A,F88)</f>
        <v>0</v>
      </c>
      <c r="S88" s="2"/>
      <c r="T88" t="s">
        <v>2908</v>
      </c>
    </row>
    <row r="89" spans="1:20" x14ac:dyDescent="0.35">
      <c r="A89" s="197">
        <v>2724515</v>
      </c>
      <c r="B89" s="197" t="s">
        <v>2375</v>
      </c>
      <c r="C89" s="198">
        <v>43671</v>
      </c>
      <c r="D89" s="198">
        <v>43733</v>
      </c>
      <c r="E89" s="199" t="s">
        <v>4445</v>
      </c>
      <c r="F89" s="630">
        <v>245991</v>
      </c>
      <c r="G89" s="197" t="s">
        <v>4386</v>
      </c>
      <c r="H89" s="197" t="s">
        <v>4374</v>
      </c>
      <c r="I89" s="200">
        <v>602.24</v>
      </c>
      <c r="J89" s="2">
        <v>40</v>
      </c>
      <c r="K89" s="197" t="s">
        <v>1072</v>
      </c>
      <c r="L89" s="313">
        <v>17390.509999999998</v>
      </c>
      <c r="M89" s="200">
        <v>28</v>
      </c>
      <c r="N89" s="200">
        <v>6745.09</v>
      </c>
      <c r="Q89" s="310" t="s">
        <v>1434</v>
      </c>
      <c r="R89" s="311">
        <f>SUMIFS(Sayfa1!C:C,Sayfa1!D:D,A89,Sayfa1!A:A,F89)</f>
        <v>0</v>
      </c>
      <c r="S89" s="2"/>
      <c r="T89" t="s">
        <v>3888</v>
      </c>
    </row>
    <row r="90" spans="1:20" x14ac:dyDescent="0.35">
      <c r="A90" s="197">
        <v>2724515</v>
      </c>
      <c r="B90" s="197" t="s">
        <v>2375</v>
      </c>
      <c r="C90" s="198">
        <v>43671</v>
      </c>
      <c r="D90" s="198">
        <v>43733</v>
      </c>
      <c r="E90" s="199" t="s">
        <v>4449</v>
      </c>
      <c r="F90" s="630">
        <v>612101</v>
      </c>
      <c r="G90" s="197" t="s">
        <v>4457</v>
      </c>
      <c r="H90" s="197" t="s">
        <v>4374</v>
      </c>
      <c r="I90" s="200">
        <v>360.96</v>
      </c>
      <c r="J90" s="2">
        <v>20</v>
      </c>
      <c r="K90" s="197" t="s">
        <v>1072</v>
      </c>
      <c r="L90" s="313">
        <v>5215.82</v>
      </c>
      <c r="M90" s="200">
        <v>28</v>
      </c>
      <c r="N90" s="200">
        <v>2021.38</v>
      </c>
      <c r="Q90" s="310" t="s">
        <v>1434</v>
      </c>
      <c r="R90" s="311">
        <f>SUMIFS(Sayfa1!C:C,Sayfa1!D:D,A90,Sayfa1!A:A,F90)</f>
        <v>0</v>
      </c>
      <c r="S90" s="2"/>
      <c r="T90" t="s">
        <v>4554</v>
      </c>
    </row>
    <row r="91" spans="1:20" x14ac:dyDescent="0.35">
      <c r="A91" s="197">
        <v>2724515</v>
      </c>
      <c r="B91" s="197" t="s">
        <v>2375</v>
      </c>
      <c r="C91" s="198">
        <v>43671</v>
      </c>
      <c r="D91" s="198">
        <v>43733</v>
      </c>
      <c r="E91" s="199" t="s">
        <v>4452</v>
      </c>
      <c r="F91" s="630">
        <v>612127</v>
      </c>
      <c r="G91" s="197" t="s">
        <v>4461</v>
      </c>
      <c r="H91" s="197" t="s">
        <v>4374</v>
      </c>
      <c r="I91" s="200">
        <v>990.63</v>
      </c>
      <c r="J91" s="2">
        <v>7</v>
      </c>
      <c r="K91" s="197" t="s">
        <v>1072</v>
      </c>
      <c r="L91" s="313">
        <v>4444.33</v>
      </c>
      <c r="M91" s="200">
        <v>36</v>
      </c>
      <c r="N91" s="200">
        <v>2496.38</v>
      </c>
      <c r="Q91" s="310" t="s">
        <v>1434</v>
      </c>
      <c r="R91" s="311">
        <f>SUMIFS(Sayfa1!C:C,Sayfa1!D:D,A91,Sayfa1!A:A,F91)</f>
        <v>0</v>
      </c>
      <c r="S91" s="2"/>
      <c r="T91" t="s">
        <v>2908</v>
      </c>
    </row>
    <row r="92" spans="1:20" x14ac:dyDescent="0.35">
      <c r="A92" s="197">
        <v>2724515</v>
      </c>
      <c r="B92" s="197" t="s">
        <v>2375</v>
      </c>
      <c r="C92" s="198">
        <v>43671</v>
      </c>
      <c r="D92" s="198">
        <v>43733</v>
      </c>
      <c r="E92" s="199" t="s">
        <v>4455</v>
      </c>
      <c r="F92" s="630">
        <v>612601</v>
      </c>
      <c r="G92" s="197" t="s">
        <v>4466</v>
      </c>
      <c r="H92" s="197" t="s">
        <v>4374</v>
      </c>
      <c r="I92" s="200">
        <v>327.07</v>
      </c>
      <c r="J92" s="2">
        <v>6</v>
      </c>
      <c r="K92" s="197" t="s">
        <v>1072</v>
      </c>
      <c r="L92" s="313">
        <v>3782.25</v>
      </c>
      <c r="M92" s="200">
        <v>28</v>
      </c>
      <c r="N92" s="200">
        <v>1465.27</v>
      </c>
      <c r="Q92" s="310" t="s">
        <v>1434</v>
      </c>
      <c r="R92" s="311">
        <f>SUMIFS(Sayfa1!C:C,Sayfa1!D:D,A92,Sayfa1!A:A,F92)</f>
        <v>0</v>
      </c>
      <c r="S92" s="2"/>
      <c r="T92" t="s">
        <v>3569</v>
      </c>
    </row>
    <row r="93" spans="1:20" x14ac:dyDescent="0.35">
      <c r="A93" s="197">
        <v>2724515</v>
      </c>
      <c r="B93" s="197" t="s">
        <v>2375</v>
      </c>
      <c r="C93" s="198">
        <v>43671</v>
      </c>
      <c r="D93" s="198">
        <v>43733</v>
      </c>
      <c r="E93" s="199" t="s">
        <v>4456</v>
      </c>
      <c r="F93" s="630">
        <v>619366</v>
      </c>
      <c r="G93" s="197" t="s">
        <v>4467</v>
      </c>
      <c r="H93" s="197" t="s">
        <v>4374</v>
      </c>
      <c r="I93" s="200">
        <v>950.79</v>
      </c>
      <c r="J93" s="2">
        <v>4</v>
      </c>
      <c r="K93" s="197" t="s">
        <v>1072</v>
      </c>
      <c r="L93" s="313">
        <v>2437.62</v>
      </c>
      <c r="M93" s="200">
        <v>36</v>
      </c>
      <c r="N93" s="200">
        <v>1369.14</v>
      </c>
      <c r="Q93" s="310" t="s">
        <v>1434</v>
      </c>
      <c r="R93" s="311">
        <f>SUMIFS(Sayfa1!C:C,Sayfa1!D:D,A93,Sayfa1!A:A,F93)</f>
        <v>0</v>
      </c>
      <c r="S93" s="2"/>
      <c r="T93" t="s">
        <v>3888</v>
      </c>
    </row>
    <row r="94" spans="1:20" x14ac:dyDescent="0.35">
      <c r="A94" s="197">
        <v>2731018</v>
      </c>
      <c r="B94" s="312" t="s">
        <v>4582</v>
      </c>
      <c r="C94" s="198">
        <v>43686</v>
      </c>
      <c r="D94" s="198">
        <v>43686</v>
      </c>
      <c r="E94" s="199" t="s">
        <v>1414</v>
      </c>
      <c r="F94" s="630" t="s">
        <v>2345</v>
      </c>
      <c r="G94" s="197" t="s">
        <v>4500</v>
      </c>
      <c r="H94" s="197" t="s">
        <v>4374</v>
      </c>
      <c r="I94" s="200">
        <v>377.66</v>
      </c>
      <c r="J94" s="2">
        <v>40</v>
      </c>
      <c r="K94" s="197" t="s">
        <v>1072</v>
      </c>
      <c r="L94" s="313">
        <f t="shared" ref="L94:L108" si="4">I94*J94*1.18*(100-M94)/100</f>
        <v>13369.163999999999</v>
      </c>
      <c r="M94" s="200">
        <v>25</v>
      </c>
      <c r="N94" s="200">
        <v>3776.6</v>
      </c>
      <c r="P94">
        <v>46</v>
      </c>
      <c r="Q94" s="310" t="s">
        <v>1926</v>
      </c>
      <c r="R94" s="311">
        <f>SUMIFS(Sayfa1!C:C,Sayfa1!D:D,A94,Sayfa1!A:A,F94)</f>
        <v>0</v>
      </c>
      <c r="T94" t="s">
        <v>3888</v>
      </c>
    </row>
    <row r="95" spans="1:20" x14ac:dyDescent="0.35">
      <c r="A95" s="197">
        <v>2731018</v>
      </c>
      <c r="B95" s="312" t="s">
        <v>4582</v>
      </c>
      <c r="C95" s="198">
        <v>43686</v>
      </c>
      <c r="D95" s="198">
        <v>43686</v>
      </c>
      <c r="E95" s="199" t="s">
        <v>4377</v>
      </c>
      <c r="F95" s="630" t="s">
        <v>2350</v>
      </c>
      <c r="G95" s="197" t="s">
        <v>4502</v>
      </c>
      <c r="H95" s="197" t="s">
        <v>4374</v>
      </c>
      <c r="I95" s="200">
        <v>494.61</v>
      </c>
      <c r="J95" s="2">
        <v>60</v>
      </c>
      <c r="K95" s="197" t="s">
        <v>1072</v>
      </c>
      <c r="L95" s="313">
        <f t="shared" si="4"/>
        <v>26263.791000000001</v>
      </c>
      <c r="M95" s="200">
        <v>25</v>
      </c>
      <c r="N95" s="200">
        <v>7419.15</v>
      </c>
      <c r="P95">
        <v>69</v>
      </c>
      <c r="Q95" s="310" t="s">
        <v>1926</v>
      </c>
      <c r="R95" s="311">
        <f>SUMIFS(Sayfa1!C:C,Sayfa1!D:D,A95,Sayfa1!A:A,F95)</f>
        <v>0</v>
      </c>
      <c r="T95" t="s">
        <v>3888</v>
      </c>
    </row>
    <row r="96" spans="1:20" x14ac:dyDescent="0.35">
      <c r="A96" s="197">
        <v>2731681</v>
      </c>
      <c r="B96" s="197" t="s">
        <v>2375</v>
      </c>
      <c r="C96" s="198">
        <v>43693</v>
      </c>
      <c r="D96" s="198">
        <v>43693</v>
      </c>
      <c r="E96" s="199">
        <v>100</v>
      </c>
      <c r="F96" s="197">
        <v>519773</v>
      </c>
      <c r="G96" s="197" t="s">
        <v>4496</v>
      </c>
      <c r="H96" s="197" t="s">
        <v>1916</v>
      </c>
      <c r="I96" s="200">
        <v>881.3</v>
      </c>
      <c r="J96" s="2">
        <v>6</v>
      </c>
      <c r="K96" s="197" t="s">
        <v>1072</v>
      </c>
      <c r="L96" s="313">
        <f t="shared" si="4"/>
        <v>4180.5346799999988</v>
      </c>
      <c r="M96" s="200">
        <v>33</v>
      </c>
      <c r="N96" s="200">
        <v>1744.98</v>
      </c>
      <c r="P96">
        <v>5.4</v>
      </c>
      <c r="Q96" t="s">
        <v>1625</v>
      </c>
      <c r="R96" s="311">
        <f>SUMIFS(Sayfa1!C:C,Sayfa1!D:D,A96,Sayfa1!A:A,F96)</f>
        <v>0</v>
      </c>
      <c r="T96" t="s">
        <v>3888</v>
      </c>
    </row>
    <row r="97" spans="1:20" x14ac:dyDescent="0.35">
      <c r="A97" s="197">
        <v>2737986</v>
      </c>
      <c r="B97" s="197" t="s">
        <v>2375</v>
      </c>
      <c r="C97" s="198">
        <v>43712</v>
      </c>
      <c r="D97" s="198">
        <v>43712</v>
      </c>
      <c r="E97" s="199" t="s">
        <v>1413</v>
      </c>
      <c r="F97" s="197">
        <v>243730</v>
      </c>
      <c r="G97" s="197" t="s">
        <v>4528</v>
      </c>
      <c r="H97" s="197" t="s">
        <v>4524</v>
      </c>
      <c r="I97" s="200">
        <v>755.63</v>
      </c>
      <c r="J97" s="2">
        <v>6</v>
      </c>
      <c r="K97" s="197" t="s">
        <v>1072</v>
      </c>
      <c r="L97" s="313">
        <f t="shared" si="4"/>
        <v>4119.3925079999999</v>
      </c>
      <c r="M97" s="200">
        <v>23</v>
      </c>
      <c r="N97" s="200">
        <v>1042.77</v>
      </c>
      <c r="O97">
        <v>5.5</v>
      </c>
      <c r="P97">
        <v>192.01</v>
      </c>
      <c r="Q97" s="310" t="s">
        <v>1625</v>
      </c>
      <c r="R97" s="311">
        <f>SUMIFS(Sayfa1!C:C,Sayfa1!D:D,A97,Sayfa1!A:A,F97)</f>
        <v>0</v>
      </c>
      <c r="S97">
        <v>6.9</v>
      </c>
      <c r="T97" t="s">
        <v>4533</v>
      </c>
    </row>
    <row r="98" spans="1:20" x14ac:dyDescent="0.35">
      <c r="A98" s="197">
        <v>2738399</v>
      </c>
      <c r="B98" s="197" t="s">
        <v>2934</v>
      </c>
      <c r="C98" s="198">
        <v>43713</v>
      </c>
      <c r="D98" s="198">
        <v>43710</v>
      </c>
      <c r="E98" s="199" t="s">
        <v>1414</v>
      </c>
      <c r="F98" s="197">
        <v>556864</v>
      </c>
      <c r="G98" s="197" t="s">
        <v>4356</v>
      </c>
      <c r="H98" s="197" t="s">
        <v>1466</v>
      </c>
      <c r="I98" s="200">
        <v>2807.46</v>
      </c>
      <c r="J98" s="2">
        <v>6</v>
      </c>
      <c r="K98" s="197" t="s">
        <v>1072</v>
      </c>
      <c r="L98" s="313">
        <f t="shared" si="4"/>
        <v>15305.148936000001</v>
      </c>
      <c r="M98" s="200">
        <v>23</v>
      </c>
      <c r="N98" s="200">
        <v>3874.29</v>
      </c>
      <c r="P98">
        <v>36.6</v>
      </c>
      <c r="Q98" s="310" t="s">
        <v>2354</v>
      </c>
      <c r="R98" s="311">
        <f>SUMIFS(Sayfa1!C:C,Sayfa1!D:D,A98,Sayfa1!A:A,F98)</f>
        <v>0</v>
      </c>
      <c r="T98" t="s">
        <v>3888</v>
      </c>
    </row>
    <row r="99" spans="1:20" x14ac:dyDescent="0.35">
      <c r="A99" s="197">
        <v>2738400</v>
      </c>
      <c r="B99" s="197" t="s">
        <v>2934</v>
      </c>
      <c r="C99" s="198">
        <v>43713</v>
      </c>
      <c r="D99" s="198">
        <v>43710</v>
      </c>
      <c r="E99" s="199" t="s">
        <v>1414</v>
      </c>
      <c r="F99" s="197">
        <v>256433</v>
      </c>
      <c r="G99" s="197" t="s">
        <v>1795</v>
      </c>
      <c r="H99" s="197" t="s">
        <v>1466</v>
      </c>
      <c r="I99" s="200">
        <v>2341.36</v>
      </c>
      <c r="J99" s="2">
        <v>8</v>
      </c>
      <c r="K99" s="197" t="s">
        <v>1072</v>
      </c>
      <c r="L99" s="313">
        <f t="shared" si="4"/>
        <v>17018.877568</v>
      </c>
      <c r="M99" s="200">
        <v>23</v>
      </c>
      <c r="N99" s="200">
        <v>4308.1099999999997</v>
      </c>
      <c r="P99">
        <v>48.8</v>
      </c>
      <c r="Q99" s="310" t="s">
        <v>1434</v>
      </c>
      <c r="R99" s="311">
        <f>SUMIFS(Sayfa1!C:C,Sayfa1!D:D,A99,Sayfa1!A:A,F99)</f>
        <v>0</v>
      </c>
      <c r="T99" t="s">
        <v>3888</v>
      </c>
    </row>
    <row r="100" spans="1:20" x14ac:dyDescent="0.35">
      <c r="A100" s="197">
        <v>2738400</v>
      </c>
      <c r="B100" s="197" t="s">
        <v>2934</v>
      </c>
      <c r="C100" s="198">
        <v>43713</v>
      </c>
      <c r="D100" s="198">
        <v>43710</v>
      </c>
      <c r="E100" s="199" t="s">
        <v>3263</v>
      </c>
      <c r="F100" s="197">
        <v>556864</v>
      </c>
      <c r="G100" s="197" t="s">
        <v>4356</v>
      </c>
      <c r="H100" s="197" t="s">
        <v>1466</v>
      </c>
      <c r="I100" s="200">
        <v>2807.46</v>
      </c>
      <c r="J100" s="2">
        <v>6</v>
      </c>
      <c r="K100" s="197" t="s">
        <v>1072</v>
      </c>
      <c r="L100" s="313">
        <f t="shared" si="4"/>
        <v>15305.148936000001</v>
      </c>
      <c r="M100" s="200">
        <v>23</v>
      </c>
      <c r="N100" s="200">
        <v>3874.29</v>
      </c>
      <c r="P100">
        <v>36.6</v>
      </c>
      <c r="Q100" s="310" t="s">
        <v>1434</v>
      </c>
      <c r="R100" s="311">
        <f>SUMIFS(Sayfa1!C:C,Sayfa1!D:D,A100,Sayfa1!A:A,F100)</f>
        <v>0</v>
      </c>
      <c r="T100" t="s">
        <v>3888</v>
      </c>
    </row>
    <row r="101" spans="1:20" x14ac:dyDescent="0.35">
      <c r="A101" s="197">
        <v>2738390</v>
      </c>
      <c r="B101" s="197" t="s">
        <v>2375</v>
      </c>
      <c r="C101" s="198">
        <v>43713</v>
      </c>
      <c r="D101" s="198">
        <v>43710</v>
      </c>
      <c r="E101" s="199">
        <v>100</v>
      </c>
      <c r="F101" s="197">
        <v>216555</v>
      </c>
      <c r="G101" s="197" t="s">
        <v>4537</v>
      </c>
      <c r="H101" s="197" t="s">
        <v>4524</v>
      </c>
      <c r="I101" s="200">
        <v>499.1</v>
      </c>
      <c r="J101" s="2">
        <v>4</v>
      </c>
      <c r="K101" s="197" t="s">
        <v>1072</v>
      </c>
      <c r="L101" s="313">
        <f t="shared" si="4"/>
        <v>1649.0263999999997</v>
      </c>
      <c r="M101" s="200">
        <v>30</v>
      </c>
      <c r="N101" s="200">
        <v>598.91999999999996</v>
      </c>
      <c r="O101">
        <v>5.5</v>
      </c>
      <c r="P101">
        <v>76.86</v>
      </c>
      <c r="Q101" s="310" t="s">
        <v>1434</v>
      </c>
      <c r="R101" s="311">
        <f>SUMIFS(Sayfa1!C:C,Sayfa1!D:D,A101,Sayfa1!A:A,F101)</f>
        <v>0</v>
      </c>
      <c r="S101">
        <v>3.6</v>
      </c>
      <c r="T101" t="s">
        <v>2908</v>
      </c>
    </row>
    <row r="102" spans="1:20" x14ac:dyDescent="0.35">
      <c r="A102" s="197">
        <v>2738390</v>
      </c>
      <c r="B102" s="312" t="s">
        <v>2375</v>
      </c>
      <c r="C102" s="198">
        <v>43713</v>
      </c>
      <c r="D102" s="198">
        <v>43710</v>
      </c>
      <c r="E102" s="199" t="s">
        <v>1413</v>
      </c>
      <c r="F102" s="197">
        <v>216558</v>
      </c>
      <c r="G102" s="197" t="s">
        <v>4538</v>
      </c>
      <c r="H102" s="197" t="s">
        <v>4524</v>
      </c>
      <c r="I102" s="200">
        <v>557.57000000000005</v>
      </c>
      <c r="J102" s="2">
        <v>4</v>
      </c>
      <c r="K102" s="197" t="s">
        <v>1072</v>
      </c>
      <c r="L102" s="313">
        <f t="shared" si="4"/>
        <v>1842.21128</v>
      </c>
      <c r="M102" s="200">
        <v>30</v>
      </c>
      <c r="N102" s="200">
        <v>669.09</v>
      </c>
      <c r="O102">
        <v>5.5</v>
      </c>
      <c r="P102">
        <v>85.87</v>
      </c>
      <c r="Q102" s="310" t="s">
        <v>1434</v>
      </c>
      <c r="R102" s="311">
        <f>SUMIFS(Sayfa1!C:C,Sayfa1!D:D,A102,Sayfa1!A:A,F102)</f>
        <v>0</v>
      </c>
      <c r="S102">
        <v>3.6</v>
      </c>
      <c r="T102" t="s">
        <v>4539</v>
      </c>
    </row>
    <row r="103" spans="1:20" x14ac:dyDescent="0.35">
      <c r="A103" s="197">
        <v>2738390</v>
      </c>
      <c r="B103" s="312" t="s">
        <v>2375</v>
      </c>
      <c r="C103" s="198">
        <v>43713</v>
      </c>
      <c r="D103" s="198">
        <v>43710</v>
      </c>
      <c r="E103" s="199" t="s">
        <v>1467</v>
      </c>
      <c r="F103" s="197">
        <v>216560</v>
      </c>
      <c r="G103" s="197" t="s">
        <v>4516</v>
      </c>
      <c r="H103" s="197" t="s">
        <v>4524</v>
      </c>
      <c r="I103" s="200">
        <v>629.61</v>
      </c>
      <c r="J103" s="2">
        <v>10</v>
      </c>
      <c r="K103" s="197" t="s">
        <v>1072</v>
      </c>
      <c r="L103" s="313">
        <f t="shared" si="4"/>
        <v>5200.5785999999998</v>
      </c>
      <c r="M103" s="200">
        <v>30</v>
      </c>
      <c r="N103" s="200">
        <v>1888.83</v>
      </c>
      <c r="O103">
        <v>5.5</v>
      </c>
      <c r="P103">
        <v>242.4</v>
      </c>
      <c r="Q103" s="310" t="s">
        <v>1434</v>
      </c>
      <c r="R103" s="311">
        <f>SUMIFS(Sayfa1!C:C,Sayfa1!D:D,A103,Sayfa1!A:A,F103)</f>
        <v>0</v>
      </c>
      <c r="S103">
        <v>9</v>
      </c>
      <c r="T103" t="s">
        <v>4540</v>
      </c>
    </row>
    <row r="104" spans="1:20" x14ac:dyDescent="0.35">
      <c r="A104" s="197">
        <v>2738390</v>
      </c>
      <c r="B104" s="312" t="s">
        <v>2375</v>
      </c>
      <c r="C104" s="198">
        <v>43713</v>
      </c>
      <c r="D104" s="198">
        <v>43710</v>
      </c>
      <c r="E104" s="199" t="s">
        <v>1414</v>
      </c>
      <c r="F104" s="197">
        <v>216566</v>
      </c>
      <c r="G104" s="197" t="s">
        <v>4541</v>
      </c>
      <c r="H104" s="197" t="s">
        <v>4524</v>
      </c>
      <c r="I104" s="200">
        <v>688.08</v>
      </c>
      <c r="J104" s="2">
        <v>4</v>
      </c>
      <c r="K104" s="197" t="s">
        <v>1072</v>
      </c>
      <c r="L104" s="313">
        <f t="shared" si="4"/>
        <v>2273.4163199999998</v>
      </c>
      <c r="M104" s="200">
        <v>30</v>
      </c>
      <c r="N104" s="200">
        <v>825.7</v>
      </c>
      <c r="O104">
        <v>5.5</v>
      </c>
      <c r="P104">
        <v>105.96</v>
      </c>
      <c r="Q104" s="310" t="s">
        <v>1434</v>
      </c>
      <c r="R104" s="311">
        <f>SUMIFS(Sayfa1!C:C,Sayfa1!D:D,A104,Sayfa1!A:A,F104)</f>
        <v>0</v>
      </c>
      <c r="S104">
        <v>3.6</v>
      </c>
      <c r="T104" t="s">
        <v>4536</v>
      </c>
    </row>
    <row r="105" spans="1:20" x14ac:dyDescent="0.35">
      <c r="A105" s="197">
        <v>2738390</v>
      </c>
      <c r="B105" s="312" t="s">
        <v>2375</v>
      </c>
      <c r="C105" s="198">
        <v>43713</v>
      </c>
      <c r="D105" s="198">
        <v>43710</v>
      </c>
      <c r="E105" s="199" t="s">
        <v>2956</v>
      </c>
      <c r="F105" s="197">
        <v>216564</v>
      </c>
      <c r="G105" s="197" t="s">
        <v>4542</v>
      </c>
      <c r="H105" s="197" t="s">
        <v>4524</v>
      </c>
      <c r="I105" s="200">
        <v>724.52</v>
      </c>
      <c r="J105" s="2">
        <v>4</v>
      </c>
      <c r="K105" s="197" t="s">
        <v>1072</v>
      </c>
      <c r="L105" s="313">
        <f t="shared" si="4"/>
        <v>2393.8140800000001</v>
      </c>
      <c r="M105" s="200">
        <v>30</v>
      </c>
      <c r="N105" s="200">
        <v>869.42</v>
      </c>
      <c r="O105">
        <v>5.5</v>
      </c>
      <c r="P105">
        <v>111.58</v>
      </c>
      <c r="Q105" s="310" t="s">
        <v>1434</v>
      </c>
      <c r="R105" s="311">
        <f>SUMIFS(Sayfa1!C:C,Sayfa1!D:D,A105,Sayfa1!A:A,F105)</f>
        <v>0</v>
      </c>
      <c r="S105">
        <v>3.6</v>
      </c>
      <c r="T105" t="s">
        <v>4543</v>
      </c>
    </row>
    <row r="106" spans="1:20" x14ac:dyDescent="0.35">
      <c r="A106" s="197">
        <v>2738390</v>
      </c>
      <c r="B106" s="312" t="s">
        <v>2375</v>
      </c>
      <c r="C106" s="198">
        <v>43713</v>
      </c>
      <c r="D106" s="198">
        <v>43710</v>
      </c>
      <c r="E106" s="199" t="s">
        <v>2946</v>
      </c>
      <c r="F106" s="197">
        <v>216720</v>
      </c>
      <c r="G106" s="197" t="s">
        <v>4544</v>
      </c>
      <c r="H106" s="197" t="s">
        <v>4524</v>
      </c>
      <c r="I106" s="200">
        <v>760.96</v>
      </c>
      <c r="J106" s="2">
        <v>2</v>
      </c>
      <c r="K106" s="197" t="s">
        <v>1072</v>
      </c>
      <c r="L106" s="313">
        <f t="shared" si="4"/>
        <v>1257.10592</v>
      </c>
      <c r="M106" s="200">
        <v>30</v>
      </c>
      <c r="N106" s="200">
        <v>913.16</v>
      </c>
      <c r="O106">
        <v>5.5</v>
      </c>
      <c r="P106">
        <v>117.19</v>
      </c>
      <c r="Q106" s="310" t="s">
        <v>1434</v>
      </c>
      <c r="R106" s="311">
        <f>SUMIFS(Sayfa1!C:C,Sayfa1!D:D,A106,Sayfa1!A:A,F106)</f>
        <v>0</v>
      </c>
      <c r="S106">
        <v>3.6</v>
      </c>
      <c r="T106" t="s">
        <v>2908</v>
      </c>
    </row>
    <row r="107" spans="1:20" x14ac:dyDescent="0.35">
      <c r="A107" s="197">
        <v>2738390</v>
      </c>
      <c r="B107" s="312" t="s">
        <v>2375</v>
      </c>
      <c r="C107" s="198">
        <v>43713</v>
      </c>
      <c r="D107" s="198">
        <v>43710</v>
      </c>
      <c r="E107" s="199" t="s">
        <v>4377</v>
      </c>
      <c r="F107" s="197">
        <v>216565</v>
      </c>
      <c r="G107" s="197" t="s">
        <v>4545</v>
      </c>
      <c r="H107" s="197" t="s">
        <v>4524</v>
      </c>
      <c r="I107" s="200">
        <v>732.15</v>
      </c>
      <c r="J107" s="2">
        <v>4</v>
      </c>
      <c r="K107" s="197" t="s">
        <v>1072</v>
      </c>
      <c r="L107" s="313">
        <f t="shared" si="4"/>
        <v>2419.0236</v>
      </c>
      <c r="M107" s="200">
        <v>30</v>
      </c>
      <c r="N107" s="200">
        <v>878.58</v>
      </c>
      <c r="O107">
        <v>5.5</v>
      </c>
      <c r="P107">
        <v>112.75</v>
      </c>
      <c r="Q107" s="310" t="s">
        <v>1434</v>
      </c>
      <c r="R107" s="311">
        <f>SUMIFS(Sayfa1!C:C,Sayfa1!D:D,A107,Sayfa1!A:A,F107)</f>
        <v>0</v>
      </c>
      <c r="S107">
        <v>3.6</v>
      </c>
      <c r="T107" t="s">
        <v>2908</v>
      </c>
    </row>
    <row r="108" spans="1:20" x14ac:dyDescent="0.35">
      <c r="A108" s="197">
        <v>2738390</v>
      </c>
      <c r="B108" s="197" t="s">
        <v>2904</v>
      </c>
      <c r="C108" s="198">
        <v>43713</v>
      </c>
      <c r="D108" s="198">
        <v>43710</v>
      </c>
      <c r="E108" s="199" t="s">
        <v>4379</v>
      </c>
      <c r="F108" s="197">
        <v>243710</v>
      </c>
      <c r="G108" s="197" t="s">
        <v>4546</v>
      </c>
      <c r="H108" s="197" t="s">
        <v>4524</v>
      </c>
      <c r="I108" s="200">
        <v>740.38</v>
      </c>
      <c r="J108" s="2">
        <v>4</v>
      </c>
      <c r="K108" s="197" t="s">
        <v>1072</v>
      </c>
      <c r="L108" s="313">
        <f t="shared" si="4"/>
        <v>2585.9992639999996</v>
      </c>
      <c r="M108" s="200">
        <v>26</v>
      </c>
      <c r="N108" s="200">
        <v>770.01</v>
      </c>
      <c r="O108">
        <v>5.5</v>
      </c>
      <c r="P108">
        <v>120.53</v>
      </c>
      <c r="Q108" s="310" t="s">
        <v>1434</v>
      </c>
      <c r="R108" s="311">
        <f>SUMIFS(Sayfa1!C:C,Sayfa1!D:D,A108,Sayfa1!A:A,F108)</f>
        <v>0</v>
      </c>
      <c r="S108">
        <v>4.5999999999999996</v>
      </c>
      <c r="T108" t="s">
        <v>2908</v>
      </c>
    </row>
    <row r="109" spans="1:20" x14ac:dyDescent="0.35">
      <c r="A109" s="197">
        <v>2738390</v>
      </c>
      <c r="B109" s="197" t="s">
        <v>2375</v>
      </c>
      <c r="C109" s="198">
        <v>43713</v>
      </c>
      <c r="D109" s="198">
        <v>43710</v>
      </c>
      <c r="E109" s="199" t="s">
        <v>3551</v>
      </c>
      <c r="F109" s="197">
        <v>214530</v>
      </c>
      <c r="G109" s="197" t="s">
        <v>4547</v>
      </c>
      <c r="H109" s="197" t="s">
        <v>4524</v>
      </c>
      <c r="I109" s="200">
        <v>285.54000000000002</v>
      </c>
      <c r="J109" s="2">
        <v>30</v>
      </c>
      <c r="K109" s="197" t="s">
        <v>1072</v>
      </c>
      <c r="L109" s="313">
        <f t="shared" ref="L109:L165" si="5">I109*J109*1.18*(100-M109)/100</f>
        <v>7682.1681600000002</v>
      </c>
      <c r="M109" s="200">
        <v>24</v>
      </c>
      <c r="N109" s="200">
        <v>2055.9</v>
      </c>
      <c r="O109">
        <v>5.5</v>
      </c>
      <c r="P109">
        <v>358.07</v>
      </c>
      <c r="Q109" s="310" t="s">
        <v>1434</v>
      </c>
      <c r="R109" s="311">
        <f>SUMIFS(Sayfa1!C:C,Sayfa1!D:D,A109,Sayfa1!A:A,F109)</f>
        <v>0</v>
      </c>
      <c r="S109">
        <v>27</v>
      </c>
      <c r="T109" t="s">
        <v>3569</v>
      </c>
    </row>
    <row r="110" spans="1:20" x14ac:dyDescent="0.35">
      <c r="A110" s="197">
        <v>2738390</v>
      </c>
      <c r="B110" s="312" t="s">
        <v>2375</v>
      </c>
      <c r="C110" s="198">
        <v>43713</v>
      </c>
      <c r="D110" s="198">
        <v>43710</v>
      </c>
      <c r="E110" s="199" t="s">
        <v>4384</v>
      </c>
      <c r="F110" s="197">
        <v>618157</v>
      </c>
      <c r="G110" s="197" t="s">
        <v>4548</v>
      </c>
      <c r="H110" s="197" t="s">
        <v>4524</v>
      </c>
      <c r="I110" s="200">
        <v>885.54</v>
      </c>
      <c r="J110" s="2">
        <v>4</v>
      </c>
      <c r="K110" s="197" t="s">
        <v>1072</v>
      </c>
      <c r="L110" s="313">
        <f t="shared" si="5"/>
        <v>2675.0392319999996</v>
      </c>
      <c r="M110" s="200">
        <v>36</v>
      </c>
      <c r="N110" s="200">
        <v>1275.18</v>
      </c>
      <c r="O110">
        <v>5.5</v>
      </c>
      <c r="P110">
        <v>124.68</v>
      </c>
      <c r="Q110" s="310" t="s">
        <v>1434</v>
      </c>
      <c r="R110" s="311">
        <f>SUMIFS(Sayfa1!C:C,Sayfa1!D:D,A110,Sayfa1!A:A,F110)</f>
        <v>0</v>
      </c>
      <c r="S110">
        <v>3.6</v>
      </c>
      <c r="T110" t="s">
        <v>2908</v>
      </c>
    </row>
    <row r="111" spans="1:20" x14ac:dyDescent="0.35">
      <c r="A111" s="197">
        <v>2738390</v>
      </c>
      <c r="B111" s="312" t="s">
        <v>2375</v>
      </c>
      <c r="C111" s="198">
        <v>43713</v>
      </c>
      <c r="D111" s="198">
        <v>43710</v>
      </c>
      <c r="E111" s="199" t="s">
        <v>3553</v>
      </c>
      <c r="F111" s="197">
        <v>519913</v>
      </c>
      <c r="G111" s="197" t="s">
        <v>4549</v>
      </c>
      <c r="H111" s="197" t="s">
        <v>4524</v>
      </c>
      <c r="I111" s="200">
        <v>862.66</v>
      </c>
      <c r="J111" s="2">
        <v>3</v>
      </c>
      <c r="K111" s="197" t="s">
        <v>1072</v>
      </c>
      <c r="L111" s="313">
        <f t="shared" si="5"/>
        <v>1954.4424959999999</v>
      </c>
      <c r="M111" s="200">
        <v>36</v>
      </c>
      <c r="N111" s="200">
        <v>931.68</v>
      </c>
      <c r="O111">
        <v>5.5</v>
      </c>
      <c r="P111">
        <v>91.1</v>
      </c>
      <c r="Q111" s="310" t="s">
        <v>1434</v>
      </c>
      <c r="R111" s="311">
        <f>SUMIFS(Sayfa1!C:C,Sayfa1!D:D,A111,Sayfa1!A:A,F111)</f>
        <v>0</v>
      </c>
      <c r="S111">
        <v>2.7</v>
      </c>
      <c r="T111" t="s">
        <v>3888</v>
      </c>
    </row>
    <row r="112" spans="1:20" x14ac:dyDescent="0.35">
      <c r="A112" s="197">
        <v>2738390</v>
      </c>
      <c r="B112" s="312" t="s">
        <v>2375</v>
      </c>
      <c r="C112" s="198">
        <v>43713</v>
      </c>
      <c r="D112" s="198">
        <v>43710</v>
      </c>
      <c r="E112" s="199" t="s">
        <v>4389</v>
      </c>
      <c r="F112" s="197">
        <v>219427</v>
      </c>
      <c r="G112" s="197" t="s">
        <v>4550</v>
      </c>
      <c r="H112" s="197" t="s">
        <v>4524</v>
      </c>
      <c r="I112" s="200">
        <v>844.02</v>
      </c>
      <c r="J112" s="2">
        <v>4</v>
      </c>
      <c r="K112" s="197" t="s">
        <v>1072</v>
      </c>
      <c r="L112" s="313">
        <f t="shared" si="5"/>
        <v>2788.6420799999996</v>
      </c>
      <c r="M112" s="200">
        <v>30</v>
      </c>
      <c r="N112" s="200">
        <v>1012.82</v>
      </c>
      <c r="O112">
        <v>5.5</v>
      </c>
      <c r="P112">
        <v>129.97999999999999</v>
      </c>
      <c r="Q112" s="310" t="s">
        <v>1434</v>
      </c>
      <c r="R112" s="311">
        <f>SUMIFS(Sayfa1!C:C,Sayfa1!D:D,A112,Sayfa1!A:A,F112)</f>
        <v>0</v>
      </c>
      <c r="S112">
        <v>3.6</v>
      </c>
      <c r="T112" t="s">
        <v>2908</v>
      </c>
    </row>
    <row r="113" spans="1:20" x14ac:dyDescent="0.35">
      <c r="A113" s="197">
        <v>2738396</v>
      </c>
      <c r="B113" s="312" t="s">
        <v>2375</v>
      </c>
      <c r="C113" s="198">
        <v>43713</v>
      </c>
      <c r="D113" s="198">
        <v>43710</v>
      </c>
      <c r="E113" s="199" t="s">
        <v>4489</v>
      </c>
      <c r="F113" s="197">
        <v>216555</v>
      </c>
      <c r="G113" s="197" t="s">
        <v>4537</v>
      </c>
      <c r="H113" s="197" t="s">
        <v>4524</v>
      </c>
      <c r="I113" s="200">
        <v>499.1</v>
      </c>
      <c r="J113" s="2">
        <v>8</v>
      </c>
      <c r="K113" s="197" t="s">
        <v>1072</v>
      </c>
      <c r="L113" s="313">
        <f t="shared" si="5"/>
        <v>3298.0527999999995</v>
      </c>
      <c r="M113" s="200">
        <v>30</v>
      </c>
      <c r="N113" s="200">
        <v>1197.8399999999999</v>
      </c>
      <c r="O113">
        <v>5.5</v>
      </c>
      <c r="P113">
        <v>153.72</v>
      </c>
      <c r="Q113" t="s">
        <v>1434</v>
      </c>
      <c r="R113" s="311">
        <f>SUMIFS(Sayfa1!C:C,Sayfa1!D:D,A113,Sayfa1!A:A,F113)</f>
        <v>0</v>
      </c>
      <c r="S113">
        <v>7.2</v>
      </c>
      <c r="T113" t="s">
        <v>2908</v>
      </c>
    </row>
    <row r="114" spans="1:20" x14ac:dyDescent="0.35">
      <c r="A114" s="197">
        <v>2738396</v>
      </c>
      <c r="B114" s="197" t="s">
        <v>2904</v>
      </c>
      <c r="C114" s="198">
        <v>43713</v>
      </c>
      <c r="D114" s="198">
        <v>43710</v>
      </c>
      <c r="E114" s="199" t="s">
        <v>1467</v>
      </c>
      <c r="F114" s="197">
        <v>243710</v>
      </c>
      <c r="G114" s="197" t="s">
        <v>4546</v>
      </c>
      <c r="H114" s="197" t="s">
        <v>4524</v>
      </c>
      <c r="I114" s="200">
        <v>740.38</v>
      </c>
      <c r="J114" s="2">
        <v>2</v>
      </c>
      <c r="K114" s="197" t="s">
        <v>1072</v>
      </c>
      <c r="L114" s="313">
        <f t="shared" si="5"/>
        <v>1292.9996319999998</v>
      </c>
      <c r="M114" s="200">
        <v>26</v>
      </c>
      <c r="N114" s="200">
        <v>384.99</v>
      </c>
      <c r="O114">
        <v>5.5</v>
      </c>
      <c r="P114">
        <v>60.27</v>
      </c>
      <c r="Q114" s="310" t="s">
        <v>1434</v>
      </c>
      <c r="R114" s="311">
        <f>SUMIFS(Sayfa1!C:C,Sayfa1!D:D,A114,Sayfa1!A:A,F114)</f>
        <v>0</v>
      </c>
      <c r="S114">
        <v>2.2999999999999998</v>
      </c>
      <c r="T114" t="s">
        <v>2908</v>
      </c>
    </row>
    <row r="115" spans="1:20" x14ac:dyDescent="0.35">
      <c r="A115" s="197">
        <v>2738396</v>
      </c>
      <c r="B115" s="197" t="s">
        <v>2375</v>
      </c>
      <c r="C115" s="198">
        <v>43713</v>
      </c>
      <c r="D115" s="198">
        <v>43710</v>
      </c>
      <c r="E115" s="199" t="s">
        <v>1414</v>
      </c>
      <c r="F115" s="197">
        <v>214530</v>
      </c>
      <c r="G115" s="197" t="s">
        <v>4547</v>
      </c>
      <c r="H115" s="197" t="s">
        <v>4524</v>
      </c>
      <c r="I115" s="200">
        <v>285.54000000000002</v>
      </c>
      <c r="J115" s="2">
        <v>20</v>
      </c>
      <c r="K115" s="197" t="s">
        <v>1072</v>
      </c>
      <c r="L115" s="313">
        <f t="shared" si="5"/>
        <v>5121.4454399999995</v>
      </c>
      <c r="M115" s="200">
        <v>24</v>
      </c>
      <c r="N115" s="200">
        <v>1370.59</v>
      </c>
      <c r="O115">
        <v>5.5</v>
      </c>
      <c r="P115">
        <v>238.71</v>
      </c>
      <c r="Q115" s="310" t="s">
        <v>1434</v>
      </c>
      <c r="R115" s="311">
        <f>SUMIFS(Sayfa1!C:C,Sayfa1!D:D,A115,Sayfa1!A:A,F115)</f>
        <v>0</v>
      </c>
      <c r="S115">
        <v>18</v>
      </c>
      <c r="T115" t="s">
        <v>3569</v>
      </c>
    </row>
    <row r="116" spans="1:20" x14ac:dyDescent="0.35">
      <c r="A116" s="197">
        <v>2738396</v>
      </c>
      <c r="B116" s="312" t="s">
        <v>2375</v>
      </c>
      <c r="C116" s="198">
        <v>43713</v>
      </c>
      <c r="D116" s="198">
        <v>43710</v>
      </c>
      <c r="E116" s="199" t="s">
        <v>2946</v>
      </c>
      <c r="F116" s="197">
        <v>519773</v>
      </c>
      <c r="G116" s="197" t="s">
        <v>4496</v>
      </c>
      <c r="H116" s="197" t="s">
        <v>4524</v>
      </c>
      <c r="I116" s="200">
        <v>881.3</v>
      </c>
      <c r="J116" s="2">
        <v>4</v>
      </c>
      <c r="K116" s="197" t="s">
        <v>1072</v>
      </c>
      <c r="L116" s="313">
        <f t="shared" si="5"/>
        <v>2662.2310400000001</v>
      </c>
      <c r="M116" s="200">
        <v>36</v>
      </c>
      <c r="N116" s="200">
        <v>1269.07</v>
      </c>
      <c r="O116">
        <v>5.5</v>
      </c>
      <c r="P116">
        <v>124.09</v>
      </c>
      <c r="Q116" s="310" t="s">
        <v>1434</v>
      </c>
      <c r="R116" s="311">
        <f>SUMIFS(Sayfa1!C:C,Sayfa1!D:D,A116,Sayfa1!A:A,F116)</f>
        <v>0</v>
      </c>
      <c r="S116">
        <v>3.6</v>
      </c>
      <c r="T116" t="s">
        <v>3888</v>
      </c>
    </row>
    <row r="117" spans="1:20" x14ac:dyDescent="0.35">
      <c r="A117" s="197">
        <v>2738396</v>
      </c>
      <c r="B117" s="312" t="s">
        <v>2375</v>
      </c>
      <c r="C117" s="198">
        <v>43713</v>
      </c>
      <c r="D117" s="198">
        <v>43710</v>
      </c>
      <c r="E117" s="199" t="s">
        <v>3263</v>
      </c>
      <c r="F117" s="197">
        <v>618157</v>
      </c>
      <c r="G117" s="197" t="s">
        <v>4548</v>
      </c>
      <c r="H117" s="197" t="s">
        <v>4524</v>
      </c>
      <c r="I117" s="200">
        <v>885.54</v>
      </c>
      <c r="J117" s="2">
        <v>1</v>
      </c>
      <c r="K117" s="197" t="s">
        <v>1072</v>
      </c>
      <c r="L117" s="313">
        <f t="shared" si="5"/>
        <v>668.75980799999991</v>
      </c>
      <c r="M117" s="200">
        <v>36</v>
      </c>
      <c r="N117" s="200">
        <v>318.8</v>
      </c>
      <c r="O117">
        <v>5.5</v>
      </c>
      <c r="P117">
        <v>31.17</v>
      </c>
      <c r="Q117" s="310" t="s">
        <v>1434</v>
      </c>
      <c r="R117" s="311">
        <f>SUMIFS(Sayfa1!C:C,Sayfa1!D:D,A117,Sayfa1!A:A,F117)</f>
        <v>0</v>
      </c>
      <c r="S117">
        <v>0.9</v>
      </c>
      <c r="T117" t="s">
        <v>2908</v>
      </c>
    </row>
    <row r="118" spans="1:20" x14ac:dyDescent="0.35">
      <c r="A118" s="197">
        <v>2738398</v>
      </c>
      <c r="B118" s="197" t="s">
        <v>2904</v>
      </c>
      <c r="C118" s="198">
        <v>43713</v>
      </c>
      <c r="D118" s="198">
        <v>43710</v>
      </c>
      <c r="E118" s="199">
        <v>100</v>
      </c>
      <c r="F118" s="197">
        <v>243399</v>
      </c>
      <c r="G118" s="197" t="s">
        <v>4551</v>
      </c>
      <c r="H118" s="197" t="s">
        <v>4524</v>
      </c>
      <c r="I118" s="200">
        <v>583.6</v>
      </c>
      <c r="J118" s="2">
        <v>12</v>
      </c>
      <c r="K118" s="197" t="s">
        <v>1072</v>
      </c>
      <c r="L118" s="313">
        <f t="shared" si="5"/>
        <v>6280.46976</v>
      </c>
      <c r="M118" s="200">
        <v>24</v>
      </c>
      <c r="N118" s="200">
        <v>1680.78</v>
      </c>
      <c r="O118">
        <v>5.5</v>
      </c>
      <c r="P118">
        <v>292.73</v>
      </c>
      <c r="Q118" t="s">
        <v>2354</v>
      </c>
      <c r="R118" s="311">
        <f>SUMIFS(Sayfa1!C:C,Sayfa1!D:D,A118,Sayfa1!A:A,F118)</f>
        <v>0</v>
      </c>
      <c r="S118">
        <v>13.8</v>
      </c>
      <c r="T118" t="s">
        <v>2908</v>
      </c>
    </row>
    <row r="119" spans="1:20" x14ac:dyDescent="0.35">
      <c r="A119" s="197">
        <v>2738398</v>
      </c>
      <c r="B119" s="312" t="s">
        <v>2904</v>
      </c>
      <c r="C119" s="198">
        <v>43713</v>
      </c>
      <c r="D119" s="198">
        <v>43710</v>
      </c>
      <c r="E119" s="199" t="s">
        <v>1413</v>
      </c>
      <c r="F119" s="197">
        <v>243394</v>
      </c>
      <c r="G119" s="197" t="s">
        <v>4552</v>
      </c>
      <c r="H119" s="197" t="s">
        <v>4524</v>
      </c>
      <c r="I119" s="200">
        <v>657.32</v>
      </c>
      <c r="J119" s="2">
        <v>12</v>
      </c>
      <c r="K119" s="197" t="s">
        <v>1072</v>
      </c>
      <c r="L119" s="313">
        <f t="shared" si="5"/>
        <v>7073.8149120000007</v>
      </c>
      <c r="M119" s="200">
        <v>24</v>
      </c>
      <c r="N119" s="200">
        <v>1893.1</v>
      </c>
      <c r="O119">
        <v>5.5</v>
      </c>
      <c r="P119">
        <v>329.71</v>
      </c>
      <c r="Q119" s="310" t="s">
        <v>2354</v>
      </c>
      <c r="R119" s="311">
        <f>SUMIFS(Sayfa1!C:C,Sayfa1!D:D,A119,Sayfa1!A:A,F119)</f>
        <v>0</v>
      </c>
      <c r="S119">
        <v>13.8</v>
      </c>
      <c r="T119" t="s">
        <v>2908</v>
      </c>
    </row>
    <row r="120" spans="1:20" x14ac:dyDescent="0.35">
      <c r="A120" s="197">
        <v>2738398</v>
      </c>
      <c r="B120" s="197" t="s">
        <v>2375</v>
      </c>
      <c r="C120" s="198">
        <v>43713</v>
      </c>
      <c r="D120" s="198">
        <v>43710</v>
      </c>
      <c r="E120" s="199" t="s">
        <v>3263</v>
      </c>
      <c r="F120" s="197">
        <v>213601</v>
      </c>
      <c r="G120" s="197" t="s">
        <v>4553</v>
      </c>
      <c r="H120" s="197" t="s">
        <v>4524</v>
      </c>
      <c r="I120" s="200">
        <v>541.01</v>
      </c>
      <c r="J120" s="2">
        <v>4</v>
      </c>
      <c r="K120" s="197" t="s">
        <v>1072</v>
      </c>
      <c r="L120" s="313">
        <f t="shared" si="5"/>
        <v>1838.5683840000002</v>
      </c>
      <c r="M120" s="200">
        <v>28</v>
      </c>
      <c r="N120" s="200">
        <v>605.92999999999995</v>
      </c>
      <c r="O120">
        <v>5.5</v>
      </c>
      <c r="P120">
        <v>85.7</v>
      </c>
      <c r="Q120" s="310" t="s">
        <v>2354</v>
      </c>
      <c r="R120" s="311">
        <f>SUMIFS(Sayfa1!C:C,Sayfa1!D:D,A120,Sayfa1!A:A,F120)</f>
        <v>0</v>
      </c>
      <c r="S120">
        <v>3.6</v>
      </c>
      <c r="T120" t="s">
        <v>4554</v>
      </c>
    </row>
    <row r="121" spans="1:20" x14ac:dyDescent="0.35">
      <c r="A121" s="197">
        <v>2738655</v>
      </c>
      <c r="B121" s="312" t="s">
        <v>2375</v>
      </c>
      <c r="C121" s="198">
        <v>43713</v>
      </c>
      <c r="D121" s="198">
        <v>43713</v>
      </c>
      <c r="E121" s="199" t="s">
        <v>4489</v>
      </c>
      <c r="F121" s="197">
        <v>216553</v>
      </c>
      <c r="G121" s="197" t="s">
        <v>4535</v>
      </c>
      <c r="H121" s="197" t="s">
        <v>4524</v>
      </c>
      <c r="I121" s="200">
        <v>526.22</v>
      </c>
      <c r="J121" s="2">
        <v>6</v>
      </c>
      <c r="K121" s="197" t="s">
        <v>1072</v>
      </c>
      <c r="L121" s="313">
        <f t="shared" si="5"/>
        <v>2719.7154479999999</v>
      </c>
      <c r="M121" s="200">
        <v>27</v>
      </c>
      <c r="N121" s="200">
        <v>852.48</v>
      </c>
      <c r="O121">
        <v>5.5</v>
      </c>
      <c r="P121">
        <v>126.77</v>
      </c>
      <c r="Q121" t="s">
        <v>1434</v>
      </c>
      <c r="R121" s="311">
        <f>SUMIFS(Sayfa1!C:C,Sayfa1!D:D,A121,Sayfa1!A:A,F121)</f>
        <v>0</v>
      </c>
      <c r="S121">
        <v>5.4</v>
      </c>
      <c r="T121" t="s">
        <v>3888</v>
      </c>
    </row>
    <row r="122" spans="1:20" x14ac:dyDescent="0.35">
      <c r="A122" s="197">
        <v>2740544</v>
      </c>
      <c r="B122" s="312" t="s">
        <v>2375</v>
      </c>
      <c r="C122" s="198">
        <v>43719</v>
      </c>
      <c r="D122" s="198">
        <v>43719</v>
      </c>
      <c r="E122" s="199" t="s">
        <v>4489</v>
      </c>
      <c r="F122" s="197">
        <v>612622</v>
      </c>
      <c r="G122" s="197" t="s">
        <v>4568</v>
      </c>
      <c r="H122" s="197" t="s">
        <v>4524</v>
      </c>
      <c r="I122" s="200">
        <v>773.68</v>
      </c>
      <c r="J122" s="2">
        <v>8</v>
      </c>
      <c r="K122" s="197" t="s">
        <v>1072</v>
      </c>
      <c r="L122" s="313">
        <f t="shared" si="5"/>
        <v>4674.2650879999992</v>
      </c>
      <c r="M122" s="200">
        <v>36</v>
      </c>
      <c r="N122" s="200">
        <v>2228.1999999999998</v>
      </c>
      <c r="O122">
        <v>4.5</v>
      </c>
      <c r="P122">
        <v>178.26</v>
      </c>
      <c r="Q122" t="s">
        <v>2137</v>
      </c>
      <c r="R122" s="311">
        <f>SUMIFS(Sayfa1!C:C,Sayfa1!D:D,A122,Sayfa1!A:A,F122)</f>
        <v>0</v>
      </c>
      <c r="S122">
        <v>7.2</v>
      </c>
      <c r="T122" t="s">
        <v>3888</v>
      </c>
    </row>
    <row r="123" spans="1:20" x14ac:dyDescent="0.35">
      <c r="A123" s="312">
        <v>2741938</v>
      </c>
      <c r="B123" s="312" t="s">
        <v>4357</v>
      </c>
      <c r="C123" s="198">
        <v>43724</v>
      </c>
      <c r="D123" s="198">
        <v>43724</v>
      </c>
      <c r="E123" s="199" t="s">
        <v>1414</v>
      </c>
      <c r="F123" s="197">
        <v>276570</v>
      </c>
      <c r="G123" s="197" t="s">
        <v>4585</v>
      </c>
      <c r="H123" s="197" t="s">
        <v>4358</v>
      </c>
      <c r="I123" s="200">
        <v>4019.49</v>
      </c>
      <c r="J123" s="2">
        <v>2</v>
      </c>
      <c r="K123" s="197" t="s">
        <v>1072</v>
      </c>
      <c r="L123" s="313">
        <f t="shared" si="5"/>
        <v>7304.2172279999986</v>
      </c>
      <c r="M123" s="200">
        <v>23</v>
      </c>
      <c r="N123" s="200">
        <v>1848.97</v>
      </c>
      <c r="Q123" s="310" t="s">
        <v>2137</v>
      </c>
      <c r="R123" s="311">
        <f>SUMIFS(Sayfa1!C:C,Sayfa1!D:D,A123,Sayfa1!A:A,F123)</f>
        <v>0</v>
      </c>
    </row>
    <row r="124" spans="1:20" x14ac:dyDescent="0.35">
      <c r="A124" s="312">
        <v>2741938</v>
      </c>
      <c r="B124" s="312" t="s">
        <v>4357</v>
      </c>
      <c r="C124" s="198">
        <v>43724</v>
      </c>
      <c r="D124" s="198">
        <v>43724</v>
      </c>
      <c r="E124" s="199" t="s">
        <v>2956</v>
      </c>
      <c r="F124" s="197">
        <v>276350</v>
      </c>
      <c r="G124" s="197" t="s">
        <v>4586</v>
      </c>
      <c r="H124" s="197" t="s">
        <v>4358</v>
      </c>
      <c r="I124" s="200">
        <v>2480</v>
      </c>
      <c r="J124" s="2">
        <v>2</v>
      </c>
      <c r="K124" s="197" t="s">
        <v>1072</v>
      </c>
      <c r="L124" s="313">
        <f t="shared" si="5"/>
        <v>4506.655999999999</v>
      </c>
      <c r="M124" s="200">
        <v>23</v>
      </c>
      <c r="N124" s="200">
        <v>1140.8</v>
      </c>
      <c r="Q124" s="310" t="s">
        <v>2137</v>
      </c>
      <c r="R124" s="311">
        <f>SUMIFS(Sayfa1!C:C,Sayfa1!D:D,A124,Sayfa1!A:A,F124)</f>
        <v>0</v>
      </c>
      <c r="T124" t="s">
        <v>2908</v>
      </c>
    </row>
    <row r="125" spans="1:20" x14ac:dyDescent="0.35">
      <c r="A125" s="197">
        <v>2743595</v>
      </c>
      <c r="B125" s="197" t="s">
        <v>2904</v>
      </c>
      <c r="C125" s="198">
        <v>43728</v>
      </c>
      <c r="D125" s="198">
        <v>43728</v>
      </c>
      <c r="E125" s="199" t="s">
        <v>1413</v>
      </c>
      <c r="F125" s="197">
        <v>243503</v>
      </c>
      <c r="G125" s="197" t="s">
        <v>4592</v>
      </c>
      <c r="H125" s="197" t="s">
        <v>1916</v>
      </c>
      <c r="I125" s="200">
        <v>682.75</v>
      </c>
      <c r="J125" s="2">
        <v>12</v>
      </c>
      <c r="K125" s="197" t="s">
        <v>1072</v>
      </c>
      <c r="L125" s="313">
        <f t="shared" si="5"/>
        <v>5607.2892000000002</v>
      </c>
      <c r="M125" s="200">
        <v>42</v>
      </c>
      <c r="N125" s="200">
        <v>3441.06</v>
      </c>
      <c r="P125">
        <v>13.8</v>
      </c>
      <c r="Q125" t="s">
        <v>1926</v>
      </c>
      <c r="R125" s="311">
        <f>SUMIFS(Sayfa1!C:C,Sayfa1!D:D,A125,Sayfa1!A:A,F125)</f>
        <v>0</v>
      </c>
      <c r="T125" t="s">
        <v>3888</v>
      </c>
    </row>
    <row r="126" spans="1:20" x14ac:dyDescent="0.35">
      <c r="A126" s="197">
        <v>2743804</v>
      </c>
      <c r="B126" s="312" t="s">
        <v>2904</v>
      </c>
      <c r="C126" s="198">
        <v>43729</v>
      </c>
      <c r="D126" s="198">
        <v>43729</v>
      </c>
      <c r="E126" s="199">
        <v>100</v>
      </c>
      <c r="F126" s="197">
        <v>243392</v>
      </c>
      <c r="G126" s="197" t="s">
        <v>4593</v>
      </c>
      <c r="H126" s="197" t="s">
        <v>4594</v>
      </c>
      <c r="I126" s="200">
        <v>706.48</v>
      </c>
      <c r="J126" s="2">
        <v>40</v>
      </c>
      <c r="K126" s="197" t="s">
        <v>1072</v>
      </c>
      <c r="L126" s="313">
        <f t="shared" si="5"/>
        <v>26343.22624</v>
      </c>
      <c r="M126" s="200">
        <v>21</v>
      </c>
      <c r="N126" s="200">
        <v>5934.43</v>
      </c>
      <c r="O126">
        <v>1</v>
      </c>
      <c r="P126">
        <v>223.25</v>
      </c>
      <c r="Q126" t="s">
        <v>1625</v>
      </c>
      <c r="R126" s="311">
        <f>SUMIFS(Sayfa1!C:C,Sayfa1!D:D,A126,Sayfa1!A:A,F126)</f>
        <v>0</v>
      </c>
      <c r="S126">
        <v>46</v>
      </c>
      <c r="T126" t="s">
        <v>3888</v>
      </c>
    </row>
    <row r="127" spans="1:20" x14ac:dyDescent="0.35">
      <c r="A127" s="197">
        <v>2743804</v>
      </c>
      <c r="B127" s="312" t="s">
        <v>2904</v>
      </c>
      <c r="C127" s="198">
        <v>43729</v>
      </c>
      <c r="D127" s="198">
        <v>43729</v>
      </c>
      <c r="E127" s="199" t="s">
        <v>1413</v>
      </c>
      <c r="F127" s="197">
        <v>243394</v>
      </c>
      <c r="G127" s="197" t="s">
        <v>4552</v>
      </c>
      <c r="H127" s="197" t="s">
        <v>4594</v>
      </c>
      <c r="I127" s="200">
        <v>690.38</v>
      </c>
      <c r="J127" s="2">
        <v>40</v>
      </c>
      <c r="K127" s="197" t="s">
        <v>1072</v>
      </c>
      <c r="L127" s="313">
        <f t="shared" si="5"/>
        <v>25742.889439999995</v>
      </c>
      <c r="M127" s="200">
        <v>21</v>
      </c>
      <c r="N127" s="200">
        <v>5799.2</v>
      </c>
      <c r="O127">
        <v>1</v>
      </c>
      <c r="P127">
        <v>218.16</v>
      </c>
      <c r="Q127" s="310" t="s">
        <v>1625</v>
      </c>
      <c r="R127" s="311">
        <f>SUMIFS(Sayfa1!C:C,Sayfa1!D:D,A127,Sayfa1!A:A,F127)</f>
        <v>0</v>
      </c>
      <c r="S127">
        <v>46</v>
      </c>
      <c r="T127" t="s">
        <v>3888</v>
      </c>
    </row>
    <row r="128" spans="1:20" x14ac:dyDescent="0.35">
      <c r="A128" s="197">
        <v>2743804</v>
      </c>
      <c r="B128" s="312" t="s">
        <v>2904</v>
      </c>
      <c r="C128" s="198">
        <v>43729</v>
      </c>
      <c r="D128" s="198">
        <v>43729</v>
      </c>
      <c r="E128" s="199" t="s">
        <v>1467</v>
      </c>
      <c r="F128" s="197">
        <v>243399</v>
      </c>
      <c r="G128" s="197" t="s">
        <v>4551</v>
      </c>
      <c r="H128" s="197" t="s">
        <v>4594</v>
      </c>
      <c r="I128" s="200">
        <v>613.26</v>
      </c>
      <c r="J128" s="2">
        <v>40</v>
      </c>
      <c r="K128" s="197" t="s">
        <v>1072</v>
      </c>
      <c r="L128" s="313">
        <f t="shared" si="5"/>
        <v>22867.238879999997</v>
      </c>
      <c r="M128" s="200">
        <v>21</v>
      </c>
      <c r="N128" s="200">
        <v>5151.3900000000003</v>
      </c>
      <c r="O128">
        <v>1</v>
      </c>
      <c r="P128">
        <v>193.79</v>
      </c>
      <c r="Q128" s="310" t="s">
        <v>1625</v>
      </c>
      <c r="R128" s="311">
        <f>SUMIFS(Sayfa1!C:C,Sayfa1!D:D,A128,Sayfa1!A:A,F128)</f>
        <v>0</v>
      </c>
      <c r="S128">
        <v>46</v>
      </c>
      <c r="T128" t="s">
        <v>3888</v>
      </c>
    </row>
    <row r="129" spans="1:20" x14ac:dyDescent="0.35">
      <c r="A129" s="197">
        <v>2743977</v>
      </c>
      <c r="B129" s="197" t="s">
        <v>2904</v>
      </c>
      <c r="C129" s="198">
        <v>43731</v>
      </c>
      <c r="D129" s="198">
        <v>43731</v>
      </c>
      <c r="E129" s="199" t="s">
        <v>1413</v>
      </c>
      <c r="F129" s="630">
        <v>245917</v>
      </c>
      <c r="G129" s="197" t="s">
        <v>4441</v>
      </c>
      <c r="H129" s="197" t="s">
        <v>1916</v>
      </c>
      <c r="I129" s="200">
        <v>503.93</v>
      </c>
      <c r="J129" s="2">
        <v>52</v>
      </c>
      <c r="K129" s="197" t="s">
        <v>1072</v>
      </c>
      <c r="L129" s="313">
        <f t="shared" si="5"/>
        <v>17006.629639999999</v>
      </c>
      <c r="M129" s="200">
        <v>45</v>
      </c>
      <c r="N129" s="200">
        <v>11791.96</v>
      </c>
      <c r="P129">
        <v>59.8</v>
      </c>
      <c r="Q129" s="310" t="s">
        <v>1434</v>
      </c>
      <c r="R129" s="311">
        <f>SUMIFS(Sayfa1!C:C,Sayfa1!D:D,A129,Sayfa1!A:A,F129)</f>
        <v>0</v>
      </c>
      <c r="S129" s="310" t="s">
        <v>4517</v>
      </c>
      <c r="T129" t="s">
        <v>3888</v>
      </c>
    </row>
    <row r="130" spans="1:20" x14ac:dyDescent="0.35">
      <c r="A130" s="197">
        <v>2743977</v>
      </c>
      <c r="B130" s="312" t="s">
        <v>2375</v>
      </c>
      <c r="C130" s="198">
        <v>43731</v>
      </c>
      <c r="D130" s="198">
        <v>43731</v>
      </c>
      <c r="E130" s="199" t="s">
        <v>3257</v>
      </c>
      <c r="F130" s="630">
        <v>212991</v>
      </c>
      <c r="G130" s="197" t="s">
        <v>4625</v>
      </c>
      <c r="H130" s="197" t="s">
        <v>1916</v>
      </c>
      <c r="I130" s="200">
        <v>316.89999999999998</v>
      </c>
      <c r="J130" s="2">
        <v>4</v>
      </c>
      <c r="K130" s="197" t="s">
        <v>1072</v>
      </c>
      <c r="L130" s="313">
        <f t="shared" si="5"/>
        <v>822.67239999999993</v>
      </c>
      <c r="M130" s="200">
        <v>45</v>
      </c>
      <c r="N130" s="200">
        <v>570.41999999999996</v>
      </c>
      <c r="P130">
        <v>3.6</v>
      </c>
      <c r="Q130" s="310" t="s">
        <v>1434</v>
      </c>
      <c r="R130" s="311">
        <f>SUMIFS(Sayfa1!C:C,Sayfa1!D:D,A130,Sayfa1!A:A,F130)</f>
        <v>0</v>
      </c>
      <c r="S130" s="310" t="s">
        <v>4517</v>
      </c>
      <c r="T130" t="s">
        <v>3888</v>
      </c>
    </row>
    <row r="131" spans="1:20" x14ac:dyDescent="0.35">
      <c r="A131" s="197">
        <v>2743977</v>
      </c>
      <c r="B131" s="312" t="s">
        <v>2375</v>
      </c>
      <c r="C131" s="198">
        <v>43731</v>
      </c>
      <c r="D131" s="198">
        <v>43731</v>
      </c>
      <c r="E131" s="199" t="s">
        <v>2946</v>
      </c>
      <c r="F131" s="630">
        <v>212981</v>
      </c>
      <c r="G131" s="197" t="s">
        <v>4410</v>
      </c>
      <c r="H131" s="197" t="s">
        <v>1916</v>
      </c>
      <c r="I131" s="200">
        <v>494.86</v>
      </c>
      <c r="J131" s="2">
        <v>16</v>
      </c>
      <c r="K131" s="197" t="s">
        <v>1072</v>
      </c>
      <c r="L131" s="313">
        <f t="shared" si="5"/>
        <v>5138.6262400000005</v>
      </c>
      <c r="M131" s="200">
        <v>45</v>
      </c>
      <c r="N131" s="200">
        <v>3562.99</v>
      </c>
      <c r="P131">
        <v>14.4</v>
      </c>
      <c r="Q131" s="310" t="s">
        <v>1434</v>
      </c>
      <c r="R131" s="311">
        <f>SUMIFS(Sayfa1!C:C,Sayfa1!D:D,A131,Sayfa1!A:A,F131)</f>
        <v>0</v>
      </c>
      <c r="S131" s="310" t="s">
        <v>4517</v>
      </c>
      <c r="T131" t="s">
        <v>3888</v>
      </c>
    </row>
    <row r="132" spans="1:20" x14ac:dyDescent="0.35">
      <c r="A132" s="197">
        <v>2743977</v>
      </c>
      <c r="B132" s="312" t="s">
        <v>2375</v>
      </c>
      <c r="C132" s="198">
        <v>43731</v>
      </c>
      <c r="D132" s="198">
        <v>43731</v>
      </c>
      <c r="E132" s="199" t="s">
        <v>4354</v>
      </c>
      <c r="F132" s="630">
        <v>214590</v>
      </c>
      <c r="G132" s="197" t="s">
        <v>4626</v>
      </c>
      <c r="H132" s="197" t="s">
        <v>1916</v>
      </c>
      <c r="I132" s="200">
        <v>385.54</v>
      </c>
      <c r="J132" s="2">
        <v>3</v>
      </c>
      <c r="K132" s="197" t="s">
        <v>1072</v>
      </c>
      <c r="L132" s="313">
        <f t="shared" si="5"/>
        <v>750.64638000000002</v>
      </c>
      <c r="M132" s="200">
        <v>45</v>
      </c>
      <c r="N132" s="200">
        <v>520.48</v>
      </c>
      <c r="P132">
        <v>2.7</v>
      </c>
      <c r="Q132" s="310" t="s">
        <v>1434</v>
      </c>
      <c r="R132" s="311">
        <f>SUMIFS(Sayfa1!C:C,Sayfa1!D:D,A132,Sayfa1!A:A,F132)</f>
        <v>0</v>
      </c>
      <c r="S132" s="310" t="s">
        <v>4517</v>
      </c>
      <c r="T132" t="s">
        <v>3888</v>
      </c>
    </row>
    <row r="133" spans="1:20" x14ac:dyDescent="0.35">
      <c r="A133" s="197">
        <v>2743977</v>
      </c>
      <c r="B133" s="312" t="s">
        <v>2375</v>
      </c>
      <c r="C133" s="198">
        <v>43731</v>
      </c>
      <c r="D133" s="198">
        <v>43731</v>
      </c>
      <c r="E133" s="199" t="s">
        <v>4384</v>
      </c>
      <c r="F133" s="630">
        <v>214506</v>
      </c>
      <c r="G133" s="197" t="s">
        <v>4627</v>
      </c>
      <c r="H133" s="197" t="s">
        <v>1916</v>
      </c>
      <c r="I133" s="200">
        <v>452.49</v>
      </c>
      <c r="J133" s="2">
        <v>4</v>
      </c>
      <c r="K133" s="197" t="s">
        <v>1072</v>
      </c>
      <c r="L133" s="313">
        <f t="shared" si="5"/>
        <v>1174.6640399999999</v>
      </c>
      <c r="M133" s="200">
        <v>45</v>
      </c>
      <c r="N133" s="200">
        <v>814.48</v>
      </c>
      <c r="P133">
        <v>3.6</v>
      </c>
      <c r="Q133" s="310" t="s">
        <v>1434</v>
      </c>
      <c r="R133" s="311">
        <f>SUMIFS(Sayfa1!C:C,Sayfa1!D:D,A133,Sayfa1!A:A,F133)</f>
        <v>0</v>
      </c>
      <c r="S133" s="310" t="s">
        <v>4517</v>
      </c>
      <c r="T133" t="s">
        <v>3888</v>
      </c>
    </row>
    <row r="134" spans="1:20" x14ac:dyDescent="0.35">
      <c r="A134" s="197">
        <v>2745913</v>
      </c>
      <c r="B134" s="312" t="s">
        <v>4658</v>
      </c>
      <c r="C134" s="198">
        <v>43738</v>
      </c>
      <c r="D134" s="198">
        <v>43738</v>
      </c>
      <c r="E134" s="199" t="s">
        <v>1413</v>
      </c>
      <c r="F134" s="197" t="s">
        <v>2637</v>
      </c>
      <c r="G134" s="197" t="s">
        <v>4654</v>
      </c>
      <c r="H134" s="197" t="s">
        <v>1916</v>
      </c>
      <c r="I134" s="200">
        <v>986.67</v>
      </c>
      <c r="J134" s="2">
        <v>4</v>
      </c>
      <c r="K134" s="197" t="s">
        <v>1072</v>
      </c>
      <c r="L134" s="313">
        <f t="shared" si="5"/>
        <v>3492.8117999999995</v>
      </c>
      <c r="M134" s="200">
        <v>25</v>
      </c>
      <c r="N134" s="200">
        <v>986.67</v>
      </c>
      <c r="Q134" s="310" t="s">
        <v>2137</v>
      </c>
      <c r="R134" s="311">
        <f>SUMIFS(Sayfa1!C:C,Sayfa1!D:D,A134,Sayfa1!A:A,F134)</f>
        <v>0</v>
      </c>
    </row>
    <row r="135" spans="1:20" x14ac:dyDescent="0.35">
      <c r="A135" s="197">
        <v>2745913</v>
      </c>
      <c r="B135" s="312" t="s">
        <v>4658</v>
      </c>
      <c r="C135" s="198">
        <v>43738</v>
      </c>
      <c r="D135" s="198">
        <v>43738</v>
      </c>
      <c r="E135" s="199" t="s">
        <v>1467</v>
      </c>
      <c r="F135" s="197" t="s">
        <v>2636</v>
      </c>
      <c r="G135" s="197" t="s">
        <v>4655</v>
      </c>
      <c r="H135" s="197" t="s">
        <v>1916</v>
      </c>
      <c r="I135" s="200">
        <v>771.76</v>
      </c>
      <c r="J135" s="2">
        <v>2</v>
      </c>
      <c r="K135" s="197" t="s">
        <v>1072</v>
      </c>
      <c r="L135" s="313">
        <f t="shared" si="5"/>
        <v>1366.0151999999998</v>
      </c>
      <c r="M135" s="200">
        <v>25</v>
      </c>
      <c r="N135" s="200">
        <v>385.88</v>
      </c>
      <c r="Q135" s="310" t="s">
        <v>2137</v>
      </c>
      <c r="R135" s="311">
        <f>SUMIFS(Sayfa1!C:C,Sayfa1!D:D,A135,Sayfa1!A:A,F135)</f>
        <v>0</v>
      </c>
    </row>
    <row r="136" spans="1:20" x14ac:dyDescent="0.35">
      <c r="A136" s="197">
        <v>2745913</v>
      </c>
      <c r="B136" s="312" t="s">
        <v>4658</v>
      </c>
      <c r="C136" s="198">
        <v>43738</v>
      </c>
      <c r="D136" s="198">
        <v>43738</v>
      </c>
      <c r="E136" s="199" t="s">
        <v>1414</v>
      </c>
      <c r="F136" s="197" t="s">
        <v>2633</v>
      </c>
      <c r="G136" s="197" t="s">
        <v>4656</v>
      </c>
      <c r="H136" s="197" t="s">
        <v>1916</v>
      </c>
      <c r="I136" s="200">
        <v>469.02</v>
      </c>
      <c r="J136" s="2">
        <v>1</v>
      </c>
      <c r="K136" s="197" t="s">
        <v>1072</v>
      </c>
      <c r="L136" s="313">
        <f t="shared" si="5"/>
        <v>415.08269999999999</v>
      </c>
      <c r="M136" s="200">
        <v>25</v>
      </c>
      <c r="N136" s="200">
        <v>117.25</v>
      </c>
      <c r="Q136" s="310" t="s">
        <v>2137</v>
      </c>
      <c r="R136" s="311">
        <f>SUMIFS(Sayfa1!C:C,Sayfa1!D:D,A136,Sayfa1!A:A,F136)</f>
        <v>0</v>
      </c>
    </row>
    <row r="137" spans="1:20" x14ac:dyDescent="0.35">
      <c r="A137" s="197">
        <v>2745913</v>
      </c>
      <c r="B137" s="312" t="s">
        <v>4658</v>
      </c>
      <c r="C137" s="198">
        <v>43738</v>
      </c>
      <c r="D137" s="198">
        <v>43738</v>
      </c>
      <c r="E137" s="199" t="s">
        <v>2956</v>
      </c>
      <c r="F137" s="197" t="s">
        <v>2632</v>
      </c>
      <c r="G137" s="197" t="s">
        <v>4657</v>
      </c>
      <c r="H137" s="197" t="s">
        <v>1916</v>
      </c>
      <c r="I137" s="200">
        <v>410.98</v>
      </c>
      <c r="J137" s="2">
        <v>5</v>
      </c>
      <c r="K137" s="197" t="s">
        <v>1072</v>
      </c>
      <c r="L137" s="313">
        <f t="shared" si="5"/>
        <v>1818.5865000000003</v>
      </c>
      <c r="M137" s="200">
        <v>25</v>
      </c>
      <c r="N137" s="200">
        <v>513.73</v>
      </c>
      <c r="Q137" s="310" t="s">
        <v>2137</v>
      </c>
      <c r="R137" s="311">
        <f>SUMIFS(Sayfa1!C:C,Sayfa1!D:D,A137,Sayfa1!A:A,F137)</f>
        <v>0</v>
      </c>
    </row>
    <row r="138" spans="1:20" x14ac:dyDescent="0.35">
      <c r="A138" s="197">
        <v>2746715</v>
      </c>
      <c r="B138" s="197" t="s">
        <v>2375</v>
      </c>
      <c r="C138" s="198">
        <v>43739</v>
      </c>
      <c r="D138" s="198">
        <v>43739</v>
      </c>
      <c r="E138" s="199">
        <v>100</v>
      </c>
      <c r="F138" s="197">
        <v>214636</v>
      </c>
      <c r="G138" s="197" t="s">
        <v>4666</v>
      </c>
      <c r="H138" s="197" t="s">
        <v>4524</v>
      </c>
      <c r="I138" s="200">
        <v>247.41</v>
      </c>
      <c r="J138" s="2">
        <v>20</v>
      </c>
      <c r="K138" s="197" t="s">
        <v>1072</v>
      </c>
      <c r="L138" s="313">
        <f t="shared" si="5"/>
        <v>5138.2108799999996</v>
      </c>
      <c r="M138" s="200">
        <v>12</v>
      </c>
      <c r="N138" s="200">
        <v>593.79</v>
      </c>
      <c r="O138">
        <v>5.5</v>
      </c>
      <c r="P138">
        <v>239.5</v>
      </c>
      <c r="Q138" t="s">
        <v>1625</v>
      </c>
      <c r="R138" s="311">
        <f>SUMIFS(Sayfa1!C:C,Sayfa1!D:D,A138,Sayfa1!A:A,F138)</f>
        <v>0</v>
      </c>
      <c r="S138">
        <v>18</v>
      </c>
      <c r="T138" t="s">
        <v>3888</v>
      </c>
    </row>
    <row r="139" spans="1:20" x14ac:dyDescent="0.35">
      <c r="A139" s="197">
        <v>2746715</v>
      </c>
      <c r="B139" s="312" t="s">
        <v>2375</v>
      </c>
      <c r="C139" s="198">
        <v>43739</v>
      </c>
      <c r="D139" s="198">
        <v>43739</v>
      </c>
      <c r="E139" s="199" t="s">
        <v>1413</v>
      </c>
      <c r="F139" s="197">
        <v>219414</v>
      </c>
      <c r="G139" s="197" t="s">
        <v>4667</v>
      </c>
      <c r="H139" s="197" t="s">
        <v>4524</v>
      </c>
      <c r="I139" s="200">
        <v>724.52</v>
      </c>
      <c r="J139" s="2">
        <v>4</v>
      </c>
      <c r="K139" s="197" t="s">
        <v>1072</v>
      </c>
      <c r="L139" s="313">
        <f t="shared" si="5"/>
        <v>2804.1822080000002</v>
      </c>
      <c r="M139" s="200">
        <v>18</v>
      </c>
      <c r="N139" s="200">
        <v>521.66</v>
      </c>
      <c r="O139">
        <v>5.5</v>
      </c>
      <c r="P139">
        <v>130.69999999999999</v>
      </c>
      <c r="Q139" s="310" t="s">
        <v>1625</v>
      </c>
      <c r="R139" s="311">
        <f>SUMIFS(Sayfa1!C:C,Sayfa1!D:D,A139,Sayfa1!A:A,F139)</f>
        <v>0</v>
      </c>
      <c r="S139">
        <v>3.6</v>
      </c>
    </row>
    <row r="140" spans="1:20" x14ac:dyDescent="0.35">
      <c r="A140" s="197">
        <v>2746715</v>
      </c>
      <c r="B140" s="312" t="s">
        <v>2375</v>
      </c>
      <c r="C140" s="198">
        <v>43739</v>
      </c>
      <c r="D140" s="198">
        <v>43739</v>
      </c>
      <c r="E140" s="199" t="s">
        <v>1467</v>
      </c>
      <c r="F140" s="197">
        <v>219418</v>
      </c>
      <c r="G140" s="197" t="s">
        <v>4668</v>
      </c>
      <c r="H140" s="197" t="s">
        <v>4524</v>
      </c>
      <c r="I140" s="200">
        <v>746.56</v>
      </c>
      <c r="J140" s="2">
        <v>2</v>
      </c>
      <c r="K140" s="197" t="s">
        <v>1072</v>
      </c>
      <c r="L140" s="313">
        <f t="shared" si="5"/>
        <v>1444.7429119999997</v>
      </c>
      <c r="M140" s="200">
        <v>18</v>
      </c>
      <c r="N140" s="200">
        <v>268.76</v>
      </c>
      <c r="O140">
        <v>5.5</v>
      </c>
      <c r="P140">
        <v>67.34</v>
      </c>
      <c r="Q140" s="310" t="s">
        <v>1625</v>
      </c>
      <c r="R140" s="311">
        <f>SUMIFS(Sayfa1!C:C,Sayfa1!D:D,A140,Sayfa1!A:A,F140)</f>
        <v>0</v>
      </c>
      <c r="S140">
        <v>1.8</v>
      </c>
    </row>
    <row r="141" spans="1:20" x14ac:dyDescent="0.35">
      <c r="A141" s="197">
        <v>2746715</v>
      </c>
      <c r="B141" s="312" t="s">
        <v>2375</v>
      </c>
      <c r="C141" s="198">
        <v>43739</v>
      </c>
      <c r="D141" s="198">
        <v>43739</v>
      </c>
      <c r="E141" s="199" t="s">
        <v>1414</v>
      </c>
      <c r="F141" s="197">
        <v>243709</v>
      </c>
      <c r="G141" s="197" t="s">
        <v>4669</v>
      </c>
      <c r="H141" s="197" t="s">
        <v>4524</v>
      </c>
      <c r="I141" s="200">
        <v>676.82</v>
      </c>
      <c r="J141" s="2">
        <v>1</v>
      </c>
      <c r="K141" s="197" t="s">
        <v>1072</v>
      </c>
      <c r="L141" s="313">
        <f t="shared" si="5"/>
        <v>702.80988800000011</v>
      </c>
      <c r="M141" s="200">
        <v>12</v>
      </c>
      <c r="N141" s="200">
        <v>81.209999999999994</v>
      </c>
      <c r="O141">
        <v>5.5</v>
      </c>
      <c r="P141">
        <v>32.76</v>
      </c>
      <c r="Q141" s="310" t="s">
        <v>1625</v>
      </c>
      <c r="R141" s="311">
        <f>SUMIFS(Sayfa1!C:C,Sayfa1!D:D,A141,Sayfa1!A:A,F141)</f>
        <v>0</v>
      </c>
      <c r="S141">
        <v>1.1499999999999999</v>
      </c>
      <c r="T141" t="s">
        <v>3888</v>
      </c>
    </row>
    <row r="142" spans="1:20" x14ac:dyDescent="0.35">
      <c r="A142" s="197">
        <v>2746715</v>
      </c>
      <c r="B142" s="312" t="s">
        <v>2375</v>
      </c>
      <c r="C142" s="198">
        <v>43739</v>
      </c>
      <c r="D142" s="198">
        <v>43739</v>
      </c>
      <c r="E142" s="199" t="s">
        <v>2956</v>
      </c>
      <c r="F142" s="197">
        <v>243826</v>
      </c>
      <c r="G142" s="197" t="s">
        <v>4670</v>
      </c>
      <c r="H142" s="197" t="s">
        <v>4524</v>
      </c>
      <c r="I142" s="200">
        <v>671.73</v>
      </c>
      <c r="J142" s="2">
        <v>1</v>
      </c>
      <c r="K142" s="197" t="s">
        <v>1072</v>
      </c>
      <c r="L142" s="313">
        <f t="shared" si="5"/>
        <v>697.52443199999993</v>
      </c>
      <c r="M142" s="200">
        <v>12</v>
      </c>
      <c r="N142" s="200">
        <v>80.61</v>
      </c>
      <c r="O142">
        <v>5.5</v>
      </c>
      <c r="P142">
        <v>32.51</v>
      </c>
      <c r="Q142" s="310" t="s">
        <v>1625</v>
      </c>
      <c r="R142" s="311">
        <f>SUMIFS(Sayfa1!C:C,Sayfa1!D:D,A142,Sayfa1!A:A,F142)</f>
        <v>0</v>
      </c>
      <c r="S142">
        <v>1.1499999999999999</v>
      </c>
    </row>
    <row r="143" spans="1:20" x14ac:dyDescent="0.35">
      <c r="A143" s="197">
        <v>2746715</v>
      </c>
      <c r="B143" s="312" t="s">
        <v>2375</v>
      </c>
      <c r="C143" s="198">
        <v>43739</v>
      </c>
      <c r="D143" s="198">
        <v>43739</v>
      </c>
      <c r="E143" s="199" t="s">
        <v>3257</v>
      </c>
      <c r="F143" s="197">
        <v>270251</v>
      </c>
      <c r="G143" s="197" t="s">
        <v>4665</v>
      </c>
      <c r="H143" s="197" t="s">
        <v>4524</v>
      </c>
      <c r="I143" s="200">
        <v>1801.69</v>
      </c>
      <c r="J143" s="2">
        <v>4</v>
      </c>
      <c r="K143" s="197" t="s">
        <v>1072</v>
      </c>
      <c r="L143" s="313">
        <f t="shared" si="5"/>
        <v>7313.420048</v>
      </c>
      <c r="M143" s="200">
        <v>14</v>
      </c>
      <c r="N143" s="200">
        <v>1008.95</v>
      </c>
      <c r="O143">
        <v>6.5</v>
      </c>
      <c r="P143">
        <v>402.86</v>
      </c>
      <c r="Q143" s="310" t="s">
        <v>1625</v>
      </c>
      <c r="R143" s="311">
        <f>SUMIFS(Sayfa1!C:C,Sayfa1!D:D,A143,Sayfa1!A:A,F143)</f>
        <v>0</v>
      </c>
    </row>
    <row r="144" spans="1:20" ht="15" x14ac:dyDescent="0.25">
      <c r="A144" s="197">
        <v>2746981</v>
      </c>
      <c r="B144" s="197" t="s">
        <v>2934</v>
      </c>
      <c r="C144" s="198">
        <v>43740</v>
      </c>
      <c r="D144" s="198">
        <v>43739</v>
      </c>
      <c r="E144" s="199">
        <v>100</v>
      </c>
      <c r="F144" s="197">
        <v>256333</v>
      </c>
      <c r="G144" s="197" t="s">
        <v>4671</v>
      </c>
      <c r="H144" s="197" t="s">
        <v>4524</v>
      </c>
      <c r="I144" s="200">
        <v>2184.58</v>
      </c>
      <c r="J144" s="2">
        <v>4</v>
      </c>
      <c r="K144" s="197" t="s">
        <v>1072</v>
      </c>
      <c r="L144" s="313">
        <f t="shared" si="5"/>
        <v>8042.7497279999998</v>
      </c>
      <c r="M144" s="200">
        <v>22</v>
      </c>
      <c r="N144" s="200">
        <v>1922.43</v>
      </c>
      <c r="O144">
        <v>4.5</v>
      </c>
      <c r="P144">
        <v>306.72000000000003</v>
      </c>
      <c r="Q144" s="310" t="s">
        <v>1625</v>
      </c>
      <c r="R144" s="311">
        <f>SUMIFS(Sayfa1!C:C,Sayfa1!D:D,A144,Sayfa1!A:A,F144)</f>
        <v>0</v>
      </c>
      <c r="S144">
        <v>24.4</v>
      </c>
    </row>
    <row r="145" spans="1:20" x14ac:dyDescent="0.35">
      <c r="A145" s="197">
        <v>2746981</v>
      </c>
      <c r="B145" s="197" t="s">
        <v>2934</v>
      </c>
      <c r="C145" s="198">
        <v>43740</v>
      </c>
      <c r="D145" s="198">
        <v>43739</v>
      </c>
      <c r="E145" s="199" t="s">
        <v>1413</v>
      </c>
      <c r="F145" s="197">
        <v>256403</v>
      </c>
      <c r="G145" s="197" t="s">
        <v>4672</v>
      </c>
      <c r="H145" s="197" t="s">
        <v>4524</v>
      </c>
      <c r="I145" s="200">
        <v>2176.1</v>
      </c>
      <c r="J145" s="2">
        <v>14</v>
      </c>
      <c r="K145" s="197" t="s">
        <v>1072</v>
      </c>
      <c r="L145" s="313">
        <f t="shared" si="5"/>
        <v>28040.354159999999</v>
      </c>
      <c r="M145" s="200">
        <v>22</v>
      </c>
      <c r="N145" s="200">
        <v>6702.39</v>
      </c>
      <c r="O145">
        <v>4.5</v>
      </c>
      <c r="P145" s="649">
        <v>1069.3399999999999</v>
      </c>
      <c r="Q145" s="310" t="s">
        <v>1625</v>
      </c>
      <c r="R145" s="311">
        <f>SUMIFS(Sayfa1!C:C,Sayfa1!D:D,A145,Sayfa1!A:A,F145)</f>
        <v>0</v>
      </c>
      <c r="S145">
        <v>85.4</v>
      </c>
      <c r="T145" t="s">
        <v>2908</v>
      </c>
    </row>
    <row r="146" spans="1:20" x14ac:dyDescent="0.35">
      <c r="A146" s="197">
        <v>2746981</v>
      </c>
      <c r="B146" s="197" t="s">
        <v>2934</v>
      </c>
      <c r="C146" s="198">
        <v>43740</v>
      </c>
      <c r="D146" s="198">
        <v>43739</v>
      </c>
      <c r="E146" s="199" t="s">
        <v>1467</v>
      </c>
      <c r="F146" s="197">
        <v>256436</v>
      </c>
      <c r="G146" s="197" t="s">
        <v>3258</v>
      </c>
      <c r="H146" s="197" t="s">
        <v>4524</v>
      </c>
      <c r="I146" s="200">
        <v>2358.31</v>
      </c>
      <c r="J146" s="2">
        <v>6</v>
      </c>
      <c r="K146" s="197" t="s">
        <v>1072</v>
      </c>
      <c r="L146" s="313">
        <f t="shared" si="5"/>
        <v>13023.531144</v>
      </c>
      <c r="M146" s="200">
        <v>22</v>
      </c>
      <c r="N146" s="200">
        <v>3112.97</v>
      </c>
      <c r="O146">
        <v>4.5</v>
      </c>
      <c r="P146">
        <v>496.66</v>
      </c>
      <c r="Q146" s="310" t="s">
        <v>1625</v>
      </c>
      <c r="R146" s="311">
        <f>SUMIFS(Sayfa1!C:C,Sayfa1!D:D,A146,Sayfa1!A:A,F146)</f>
        <v>0</v>
      </c>
      <c r="S146">
        <v>36.6</v>
      </c>
    </row>
    <row r="147" spans="1:20" x14ac:dyDescent="0.35">
      <c r="A147" s="197">
        <v>2746981</v>
      </c>
      <c r="B147" s="197" t="s">
        <v>2934</v>
      </c>
      <c r="C147" s="198">
        <v>43740</v>
      </c>
      <c r="D147" s="198">
        <v>43739</v>
      </c>
      <c r="E147" s="199" t="s">
        <v>1414</v>
      </c>
      <c r="F147" s="197">
        <v>256433</v>
      </c>
      <c r="G147" s="197" t="s">
        <v>1795</v>
      </c>
      <c r="H147" s="197" t="s">
        <v>4524</v>
      </c>
      <c r="I147" s="200">
        <v>2341.36</v>
      </c>
      <c r="J147" s="2">
        <v>4</v>
      </c>
      <c r="K147" s="197" t="s">
        <v>1072</v>
      </c>
      <c r="L147" s="313">
        <f t="shared" si="5"/>
        <v>8619.9509760000001</v>
      </c>
      <c r="M147" s="200">
        <v>22</v>
      </c>
      <c r="N147" s="200">
        <v>2060.4</v>
      </c>
      <c r="O147">
        <v>4.5</v>
      </c>
      <c r="P147">
        <v>328.73</v>
      </c>
      <c r="Q147" s="310" t="s">
        <v>1625</v>
      </c>
      <c r="R147" s="311">
        <f>SUMIFS(Sayfa1!C:C,Sayfa1!D:D,A147,Sayfa1!A:A,F147)</f>
        <v>0</v>
      </c>
      <c r="S147">
        <v>24.4</v>
      </c>
      <c r="T147" t="s">
        <v>3888</v>
      </c>
    </row>
    <row r="148" spans="1:20" x14ac:dyDescent="0.35">
      <c r="A148" s="197">
        <v>2746981</v>
      </c>
      <c r="B148" s="197" t="s">
        <v>2934</v>
      </c>
      <c r="C148" s="198">
        <v>43740</v>
      </c>
      <c r="D148" s="198">
        <v>43739</v>
      </c>
      <c r="E148" s="199" t="s">
        <v>2956</v>
      </c>
      <c r="F148" s="197">
        <v>256905</v>
      </c>
      <c r="G148" s="197" t="s">
        <v>4673</v>
      </c>
      <c r="H148" s="197" t="s">
        <v>4524</v>
      </c>
      <c r="I148" s="200">
        <v>2188.8200000000002</v>
      </c>
      <c r="J148" s="2">
        <v>4</v>
      </c>
      <c r="K148" s="197" t="s">
        <v>1072</v>
      </c>
      <c r="L148" s="313">
        <f t="shared" si="5"/>
        <v>8058.3597120000004</v>
      </c>
      <c r="M148" s="200">
        <v>22</v>
      </c>
      <c r="N148" s="200">
        <v>1926.17</v>
      </c>
      <c r="O148">
        <v>4.5</v>
      </c>
      <c r="P148">
        <v>307.31</v>
      </c>
      <c r="Q148" s="310" t="s">
        <v>1625</v>
      </c>
      <c r="R148" s="311">
        <f>SUMIFS(Sayfa1!C:C,Sayfa1!D:D,A148,Sayfa1!A:A,F148)</f>
        <v>0</v>
      </c>
      <c r="S148">
        <v>24.4</v>
      </c>
      <c r="T148" t="s">
        <v>4674</v>
      </c>
    </row>
    <row r="149" spans="1:20" x14ac:dyDescent="0.35">
      <c r="A149" s="197">
        <v>2746981</v>
      </c>
      <c r="B149" s="197" t="s">
        <v>2934</v>
      </c>
      <c r="C149" s="198">
        <v>43740</v>
      </c>
      <c r="D149" s="198">
        <v>43739</v>
      </c>
      <c r="E149" s="199" t="s">
        <v>3257</v>
      </c>
      <c r="F149" s="197">
        <v>256794</v>
      </c>
      <c r="G149" s="197" t="s">
        <v>2957</v>
      </c>
      <c r="H149" s="197" t="s">
        <v>4524</v>
      </c>
      <c r="I149" s="200">
        <v>2710</v>
      </c>
      <c r="J149" s="2">
        <v>1</v>
      </c>
      <c r="K149" s="197" t="s">
        <v>1072</v>
      </c>
      <c r="L149" s="313">
        <f t="shared" si="5"/>
        <v>2494.2839999999997</v>
      </c>
      <c r="M149" s="200">
        <v>22</v>
      </c>
      <c r="N149" s="200">
        <v>596.20000000000005</v>
      </c>
      <c r="O149">
        <v>4.5</v>
      </c>
      <c r="P149">
        <v>95.12</v>
      </c>
      <c r="Q149" s="310" t="s">
        <v>1625</v>
      </c>
      <c r="R149" s="311">
        <f>SUMIFS(Sayfa1!C:C,Sayfa1!D:D,A149,Sayfa1!A:A,F149)</f>
        <v>0</v>
      </c>
      <c r="S149">
        <v>6.1</v>
      </c>
    </row>
    <row r="150" spans="1:20" x14ac:dyDescent="0.35">
      <c r="A150" s="197">
        <v>2746981</v>
      </c>
      <c r="B150" s="197" t="s">
        <v>2934</v>
      </c>
      <c r="C150" s="198">
        <v>43740</v>
      </c>
      <c r="D150" s="198">
        <v>43739</v>
      </c>
      <c r="E150" s="199" t="s">
        <v>2946</v>
      </c>
      <c r="F150" s="197">
        <v>656790</v>
      </c>
      <c r="G150" s="197" t="s">
        <v>4675</v>
      </c>
      <c r="H150" s="197" t="s">
        <v>4524</v>
      </c>
      <c r="I150" s="200">
        <v>2854.07</v>
      </c>
      <c r="J150" s="2">
        <v>20</v>
      </c>
      <c r="K150" s="197" t="s">
        <v>1072</v>
      </c>
      <c r="L150" s="313">
        <f t="shared" si="5"/>
        <v>52537.720560000002</v>
      </c>
      <c r="M150" s="200">
        <v>22</v>
      </c>
      <c r="N150" s="200">
        <v>12557.89</v>
      </c>
      <c r="O150">
        <v>4.5</v>
      </c>
      <c r="P150" s="649">
        <v>2003.54</v>
      </c>
      <c r="Q150" s="310" t="s">
        <v>1625</v>
      </c>
      <c r="R150" s="311">
        <f>SUMIFS(Sayfa1!C:C,Sayfa1!D:D,A150,Sayfa1!A:A,F150)</f>
        <v>0</v>
      </c>
      <c r="S150">
        <v>122</v>
      </c>
      <c r="T150" t="s">
        <v>2908</v>
      </c>
    </row>
    <row r="151" spans="1:20" x14ac:dyDescent="0.35">
      <c r="A151" s="197">
        <v>2746981</v>
      </c>
      <c r="B151" s="197" t="s">
        <v>2934</v>
      </c>
      <c r="C151" s="198">
        <v>43740</v>
      </c>
      <c r="D151" s="198">
        <v>43739</v>
      </c>
      <c r="E151" s="199" t="s">
        <v>3263</v>
      </c>
      <c r="F151" s="197">
        <v>256713</v>
      </c>
      <c r="G151" s="197" t="s">
        <v>4676</v>
      </c>
      <c r="H151" s="197" t="s">
        <v>4524</v>
      </c>
      <c r="I151" s="200">
        <v>2735.43</v>
      </c>
      <c r="J151" s="2">
        <v>10</v>
      </c>
      <c r="K151" s="197" t="s">
        <v>1072</v>
      </c>
      <c r="L151" s="313">
        <f t="shared" si="5"/>
        <v>25176.897719999997</v>
      </c>
      <c r="M151" s="200">
        <v>22</v>
      </c>
      <c r="N151" s="200">
        <v>6017.95</v>
      </c>
      <c r="O151">
        <v>4.5</v>
      </c>
      <c r="P151">
        <v>960.14</v>
      </c>
      <c r="Q151" s="310" t="s">
        <v>1625</v>
      </c>
      <c r="R151" s="311">
        <f>SUMIFS(Sayfa1!C:C,Sayfa1!D:D,A151,Sayfa1!A:A,F151)</f>
        <v>0</v>
      </c>
      <c r="S151">
        <v>61</v>
      </c>
    </row>
    <row r="152" spans="1:20" x14ac:dyDescent="0.35">
      <c r="A152" s="197">
        <v>2746981</v>
      </c>
      <c r="B152" s="197" t="s">
        <v>2934</v>
      </c>
      <c r="C152" s="198">
        <v>43740</v>
      </c>
      <c r="D152" s="198">
        <v>43739</v>
      </c>
      <c r="E152" s="199" t="s">
        <v>4377</v>
      </c>
      <c r="F152" s="197">
        <v>256714</v>
      </c>
      <c r="G152" s="197" t="s">
        <v>4677</v>
      </c>
      <c r="H152" s="197" t="s">
        <v>4524</v>
      </c>
      <c r="I152" s="200">
        <v>2735.43</v>
      </c>
      <c r="J152" s="2">
        <v>6</v>
      </c>
      <c r="K152" s="197" t="s">
        <v>1072</v>
      </c>
      <c r="L152" s="313">
        <f t="shared" si="5"/>
        <v>15106.138631999998</v>
      </c>
      <c r="M152" s="200">
        <v>22</v>
      </c>
      <c r="N152" s="200">
        <v>3610.77</v>
      </c>
      <c r="O152">
        <v>4.5</v>
      </c>
      <c r="P152">
        <v>576.08000000000004</v>
      </c>
      <c r="Q152" s="310" t="s">
        <v>1625</v>
      </c>
      <c r="R152" s="311">
        <f>SUMIFS(Sayfa1!C:C,Sayfa1!D:D,A152,Sayfa1!A:A,F152)</f>
        <v>0</v>
      </c>
      <c r="S152">
        <v>36.6</v>
      </c>
      <c r="T152" t="s">
        <v>3888</v>
      </c>
    </row>
    <row r="153" spans="1:20" x14ac:dyDescent="0.35">
      <c r="A153" s="197">
        <v>2746981</v>
      </c>
      <c r="B153" s="197" t="s">
        <v>2934</v>
      </c>
      <c r="C153" s="198">
        <v>43740</v>
      </c>
      <c r="D153" s="198">
        <v>43739</v>
      </c>
      <c r="E153" s="199" t="s">
        <v>4379</v>
      </c>
      <c r="F153" s="197">
        <v>656767</v>
      </c>
      <c r="G153" s="197" t="s">
        <v>1581</v>
      </c>
      <c r="H153" s="197" t="s">
        <v>4524</v>
      </c>
      <c r="I153" s="200">
        <v>2883.73</v>
      </c>
      <c r="J153" s="2">
        <v>10</v>
      </c>
      <c r="K153" s="197" t="s">
        <v>1072</v>
      </c>
      <c r="L153" s="313">
        <f t="shared" si="5"/>
        <v>26541.850919999997</v>
      </c>
      <c r="M153" s="200">
        <v>22</v>
      </c>
      <c r="N153" s="200">
        <v>6344.21</v>
      </c>
      <c r="O153">
        <v>4.5</v>
      </c>
      <c r="P153" s="649">
        <v>1012.19</v>
      </c>
      <c r="Q153" s="310" t="s">
        <v>1625</v>
      </c>
      <c r="R153" s="311">
        <f>SUMIFS(Sayfa1!C:C,Sayfa1!D:D,A153,Sayfa1!A:A,F153)</f>
        <v>0</v>
      </c>
      <c r="S153">
        <v>61</v>
      </c>
      <c r="T153" t="s">
        <v>2908</v>
      </c>
    </row>
    <row r="154" spans="1:20" x14ac:dyDescent="0.35">
      <c r="A154" s="197">
        <v>2746981</v>
      </c>
      <c r="B154" s="197" t="s">
        <v>2934</v>
      </c>
      <c r="C154" s="198">
        <v>43740</v>
      </c>
      <c r="D154" s="198">
        <v>43739</v>
      </c>
      <c r="E154" s="199" t="s">
        <v>3551</v>
      </c>
      <c r="F154" s="197">
        <v>256438</v>
      </c>
      <c r="G154" s="197" t="s">
        <v>4499</v>
      </c>
      <c r="H154" s="197" t="s">
        <v>4524</v>
      </c>
      <c r="I154" s="200">
        <v>2544.75</v>
      </c>
      <c r="J154" s="2">
        <v>10</v>
      </c>
      <c r="K154" s="197" t="s">
        <v>1072</v>
      </c>
      <c r="L154" s="313">
        <f t="shared" si="5"/>
        <v>23421.879000000001</v>
      </c>
      <c r="M154" s="200">
        <v>22</v>
      </c>
      <c r="N154" s="200">
        <v>5598.45</v>
      </c>
      <c r="O154">
        <v>4.5</v>
      </c>
      <c r="P154">
        <v>893.21</v>
      </c>
      <c r="Q154" s="310" t="s">
        <v>1625</v>
      </c>
      <c r="R154" s="311">
        <f>SUMIFS(Sayfa1!C:C,Sayfa1!D:D,A154,Sayfa1!A:A,F154)</f>
        <v>0</v>
      </c>
      <c r="S154">
        <v>61</v>
      </c>
      <c r="T154" t="s">
        <v>2908</v>
      </c>
    </row>
    <row r="155" spans="1:20" ht="15" x14ac:dyDescent="0.25">
      <c r="A155" s="197">
        <v>2746983</v>
      </c>
      <c r="B155" s="197" t="s">
        <v>4680</v>
      </c>
      <c r="C155" s="198">
        <v>43740</v>
      </c>
      <c r="D155" s="198">
        <v>43739</v>
      </c>
      <c r="E155" s="199">
        <v>100</v>
      </c>
      <c r="F155" s="197">
        <v>280026</v>
      </c>
      <c r="G155" s="197" t="s">
        <v>4678</v>
      </c>
      <c r="H155" s="197" t="s">
        <v>4524</v>
      </c>
      <c r="I155" s="200">
        <v>1847.46</v>
      </c>
      <c r="J155" s="2">
        <v>5</v>
      </c>
      <c r="K155" s="197" t="s">
        <v>1072</v>
      </c>
      <c r="L155" s="313">
        <f t="shared" si="5"/>
        <v>9592.0123199999998</v>
      </c>
      <c r="M155" s="200">
        <v>12</v>
      </c>
      <c r="N155" s="200">
        <v>1108.48</v>
      </c>
      <c r="O155">
        <v>4.5</v>
      </c>
      <c r="P155">
        <v>365.8</v>
      </c>
      <c r="Q155" s="310" t="s">
        <v>1625</v>
      </c>
      <c r="R155" s="311">
        <f>SUMIFS(Sayfa1!C:C,Sayfa1!D:D,A155,Sayfa1!A:A,F155)</f>
        <v>0</v>
      </c>
    </row>
    <row r="156" spans="1:20" x14ac:dyDescent="0.35">
      <c r="A156" s="197">
        <v>2746983</v>
      </c>
      <c r="B156" s="312" t="s">
        <v>4680</v>
      </c>
      <c r="C156" s="198">
        <v>43740</v>
      </c>
      <c r="D156" s="198">
        <v>43739</v>
      </c>
      <c r="E156" s="199" t="s">
        <v>1413</v>
      </c>
      <c r="F156" s="197">
        <v>282055</v>
      </c>
      <c r="G156" s="197" t="s">
        <v>4679</v>
      </c>
      <c r="H156" s="197" t="s">
        <v>4524</v>
      </c>
      <c r="I156" s="200">
        <v>2720.34</v>
      </c>
      <c r="J156" s="2">
        <v>2</v>
      </c>
      <c r="K156" s="197" t="s">
        <v>1072</v>
      </c>
      <c r="L156" s="313">
        <f t="shared" si="5"/>
        <v>5649.6021120000005</v>
      </c>
      <c r="M156" s="200">
        <v>12</v>
      </c>
      <c r="N156" s="200">
        <v>652.88</v>
      </c>
      <c r="O156">
        <v>4.5</v>
      </c>
      <c r="P156">
        <v>215.45</v>
      </c>
      <c r="Q156" s="310" t="s">
        <v>1625</v>
      </c>
      <c r="R156" s="311">
        <f>SUMIFS(Sayfa1!C:C,Sayfa1!D:D,A156,Sayfa1!A:A,F156)</f>
        <v>0</v>
      </c>
    </row>
    <row r="157" spans="1:20" x14ac:dyDescent="0.35">
      <c r="A157" s="197">
        <v>2746983</v>
      </c>
      <c r="B157" s="312" t="s">
        <v>4680</v>
      </c>
      <c r="C157" s="198">
        <v>43740</v>
      </c>
      <c r="D157" s="198">
        <v>43739</v>
      </c>
      <c r="E157" s="199" t="s">
        <v>1467</v>
      </c>
      <c r="F157" s="197">
        <v>282068</v>
      </c>
      <c r="G157" s="197" t="s">
        <v>1412</v>
      </c>
      <c r="H157" s="197" t="s">
        <v>4524</v>
      </c>
      <c r="I157" s="200">
        <v>2563.56</v>
      </c>
      <c r="J157" s="2">
        <v>13</v>
      </c>
      <c r="K157" s="197" t="s">
        <v>1072</v>
      </c>
      <c r="L157" s="313">
        <f t="shared" si="5"/>
        <v>34606.009151999999</v>
      </c>
      <c r="M157" s="200">
        <v>12</v>
      </c>
      <c r="N157" s="200">
        <v>3999.16</v>
      </c>
      <c r="O157">
        <v>4.5</v>
      </c>
      <c r="P157" s="649">
        <v>1319.72</v>
      </c>
      <c r="Q157" s="310" t="s">
        <v>1625</v>
      </c>
      <c r="R157" s="311">
        <f>SUMIFS(Sayfa1!C:C,Sayfa1!D:D,A157,Sayfa1!A:A,F157)</f>
        <v>0</v>
      </c>
    </row>
    <row r="158" spans="1:20" x14ac:dyDescent="0.35">
      <c r="A158" s="197">
        <v>2746999</v>
      </c>
      <c r="B158" s="197" t="s">
        <v>2934</v>
      </c>
      <c r="C158" s="198">
        <v>43740</v>
      </c>
      <c r="D158" s="198">
        <v>43739</v>
      </c>
      <c r="E158" s="199">
        <v>100</v>
      </c>
      <c r="F158" s="197">
        <v>256736</v>
      </c>
      <c r="G158" s="197" t="s">
        <v>4681</v>
      </c>
      <c r="H158" s="197" t="s">
        <v>1466</v>
      </c>
      <c r="I158" s="200">
        <v>2921.87</v>
      </c>
      <c r="J158" s="2">
        <v>9</v>
      </c>
      <c r="K158" s="197" t="s">
        <v>1072</v>
      </c>
      <c r="L158" s="313">
        <f t="shared" si="5"/>
        <v>24203.602331999995</v>
      </c>
      <c r="M158" s="200">
        <v>22</v>
      </c>
      <c r="N158" s="200">
        <v>5785.31</v>
      </c>
      <c r="P158">
        <v>54.9</v>
      </c>
      <c r="Q158" s="310" t="s">
        <v>1625</v>
      </c>
      <c r="R158" s="311">
        <f>SUMIFS(Sayfa1!C:C,Sayfa1!D:D,A158,Sayfa1!A:A,F158)</f>
        <v>0</v>
      </c>
      <c r="T158" t="s">
        <v>2908</v>
      </c>
    </row>
    <row r="159" spans="1:20" x14ac:dyDescent="0.35">
      <c r="A159" s="197">
        <v>2746999</v>
      </c>
      <c r="B159" s="197" t="s">
        <v>2934</v>
      </c>
      <c r="C159" s="198">
        <v>43740</v>
      </c>
      <c r="D159" s="198">
        <v>43739</v>
      </c>
      <c r="E159" s="199" t="s">
        <v>1413</v>
      </c>
      <c r="F159" s="197">
        <v>256733</v>
      </c>
      <c r="G159" s="197" t="s">
        <v>4682</v>
      </c>
      <c r="H159" s="197" t="s">
        <v>1466</v>
      </c>
      <c r="I159" s="200">
        <v>2921.87</v>
      </c>
      <c r="J159" s="2">
        <v>20</v>
      </c>
      <c r="K159" s="197" t="s">
        <v>1072</v>
      </c>
      <c r="L159" s="313">
        <f t="shared" si="5"/>
        <v>53785.782959999982</v>
      </c>
      <c r="M159" s="200">
        <v>22</v>
      </c>
      <c r="N159" s="200">
        <v>12856.21</v>
      </c>
      <c r="P159">
        <v>122</v>
      </c>
      <c r="Q159" s="310" t="s">
        <v>1625</v>
      </c>
      <c r="R159" s="311">
        <f>SUMIFS(Sayfa1!C:C,Sayfa1!D:D,A159,Sayfa1!A:A,F159)</f>
        <v>0</v>
      </c>
      <c r="T159" t="s">
        <v>4536</v>
      </c>
    </row>
    <row r="160" spans="1:20" x14ac:dyDescent="0.35">
      <c r="A160" s="197">
        <v>2746999</v>
      </c>
      <c r="B160" s="197" t="s">
        <v>2934</v>
      </c>
      <c r="C160" s="198">
        <v>43740</v>
      </c>
      <c r="D160" s="198">
        <v>43739</v>
      </c>
      <c r="E160" s="199" t="s">
        <v>1467</v>
      </c>
      <c r="F160" s="197">
        <v>656779</v>
      </c>
      <c r="G160" s="197" t="s">
        <v>4683</v>
      </c>
      <c r="H160" s="197" t="s">
        <v>1466</v>
      </c>
      <c r="I160" s="200">
        <v>3070.17</v>
      </c>
      <c r="J160" s="2">
        <v>4</v>
      </c>
      <c r="K160" s="197" t="s">
        <v>1072</v>
      </c>
      <c r="L160" s="313">
        <f t="shared" si="5"/>
        <v>11303.137871999999</v>
      </c>
      <c r="M160" s="200">
        <v>22</v>
      </c>
      <c r="N160" s="200">
        <v>2701.75</v>
      </c>
      <c r="P160">
        <v>24.4</v>
      </c>
      <c r="Q160" s="310" t="s">
        <v>1625</v>
      </c>
      <c r="R160" s="311">
        <f>SUMIFS(Sayfa1!C:C,Sayfa1!D:D,A160,Sayfa1!A:A,F160)</f>
        <v>0</v>
      </c>
      <c r="T160" t="s">
        <v>2908</v>
      </c>
    </row>
    <row r="161" spans="1:20" x14ac:dyDescent="0.35">
      <c r="A161" s="197">
        <v>2746999</v>
      </c>
      <c r="B161" s="197" t="s">
        <v>2934</v>
      </c>
      <c r="C161" s="198">
        <v>43740</v>
      </c>
      <c r="D161" s="198">
        <v>43739</v>
      </c>
      <c r="E161" s="199" t="s">
        <v>1414</v>
      </c>
      <c r="F161" s="197">
        <v>256722</v>
      </c>
      <c r="G161" s="197" t="s">
        <v>4684</v>
      </c>
      <c r="H161" s="197" t="s">
        <v>1466</v>
      </c>
      <c r="I161" s="200">
        <v>2904.92</v>
      </c>
      <c r="J161" s="2">
        <v>8</v>
      </c>
      <c r="K161" s="197" t="s">
        <v>1072</v>
      </c>
      <c r="L161" s="313">
        <f t="shared" si="5"/>
        <v>21389.506944000001</v>
      </c>
      <c r="M161" s="200">
        <v>22</v>
      </c>
      <c r="N161" s="200">
        <v>5112.66</v>
      </c>
      <c r="P161">
        <v>48.8</v>
      </c>
      <c r="Q161" s="310" t="s">
        <v>1625</v>
      </c>
      <c r="R161" s="311">
        <f>SUMIFS(Sayfa1!C:C,Sayfa1!D:D,A161,Sayfa1!A:A,F161)</f>
        <v>0</v>
      </c>
      <c r="T161" t="s">
        <v>4685</v>
      </c>
    </row>
    <row r="162" spans="1:20" x14ac:dyDescent="0.35">
      <c r="A162" s="197">
        <v>2746999</v>
      </c>
      <c r="B162" s="197" t="s">
        <v>2934</v>
      </c>
      <c r="C162" s="198">
        <v>43740</v>
      </c>
      <c r="D162" s="198">
        <v>43739</v>
      </c>
      <c r="E162" s="199" t="s">
        <v>2956</v>
      </c>
      <c r="F162" s="197">
        <v>256803</v>
      </c>
      <c r="G162" s="197" t="s">
        <v>4686</v>
      </c>
      <c r="H162" s="197" t="s">
        <v>1466</v>
      </c>
      <c r="I162" s="200">
        <v>2578.65</v>
      </c>
      <c r="J162" s="2">
        <v>20</v>
      </c>
      <c r="K162" s="197" t="s">
        <v>1072</v>
      </c>
      <c r="L162" s="313">
        <f t="shared" si="5"/>
        <v>47467.789199999999</v>
      </c>
      <c r="M162" s="200">
        <v>22</v>
      </c>
      <c r="N162" s="200">
        <v>11346.06</v>
      </c>
      <c r="P162">
        <v>122</v>
      </c>
      <c r="Q162" s="310" t="s">
        <v>1625</v>
      </c>
      <c r="R162" s="311">
        <f>SUMIFS(Sayfa1!C:C,Sayfa1!D:D,A162,Sayfa1!A:A,F162)</f>
        <v>0</v>
      </c>
      <c r="T162" t="s">
        <v>2908</v>
      </c>
    </row>
    <row r="163" spans="1:20" x14ac:dyDescent="0.35">
      <c r="A163" s="197">
        <v>2746999</v>
      </c>
      <c r="B163" s="197" t="s">
        <v>2934</v>
      </c>
      <c r="C163" s="198">
        <v>43740</v>
      </c>
      <c r="D163" s="198">
        <v>43739</v>
      </c>
      <c r="E163" s="199" t="s">
        <v>3257</v>
      </c>
      <c r="F163" s="197">
        <v>256805</v>
      </c>
      <c r="G163" s="197" t="s">
        <v>4687</v>
      </c>
      <c r="H163" s="197" t="s">
        <v>1466</v>
      </c>
      <c r="I163" s="200">
        <v>2777.8</v>
      </c>
      <c r="J163" s="2">
        <v>10</v>
      </c>
      <c r="K163" s="197" t="s">
        <v>1072</v>
      </c>
      <c r="L163" s="313">
        <f t="shared" si="5"/>
        <v>25566.871200000001</v>
      </c>
      <c r="M163" s="200">
        <v>22</v>
      </c>
      <c r="N163" s="200">
        <v>6111.16</v>
      </c>
      <c r="P163">
        <v>61</v>
      </c>
      <c r="Q163" s="310" t="s">
        <v>1625</v>
      </c>
      <c r="R163" s="311">
        <f>SUMIFS(Sayfa1!C:C,Sayfa1!D:D,A163,Sayfa1!A:A,F163)</f>
        <v>0</v>
      </c>
      <c r="T163" t="s">
        <v>2908</v>
      </c>
    </row>
    <row r="164" spans="1:20" x14ac:dyDescent="0.35">
      <c r="A164" s="197">
        <v>2746999</v>
      </c>
      <c r="B164" s="197" t="s">
        <v>2934</v>
      </c>
      <c r="C164" s="198">
        <v>43740</v>
      </c>
      <c r="D164" s="198">
        <v>43739</v>
      </c>
      <c r="E164" s="199" t="s">
        <v>2946</v>
      </c>
      <c r="F164" s="197">
        <v>656871</v>
      </c>
      <c r="G164" s="197" t="s">
        <v>4688</v>
      </c>
      <c r="H164" s="197" t="s">
        <v>1466</v>
      </c>
      <c r="I164" s="200">
        <v>2955.76</v>
      </c>
      <c r="J164" s="2">
        <v>7</v>
      </c>
      <c r="K164" s="197" t="s">
        <v>1072</v>
      </c>
      <c r="L164" s="313">
        <f t="shared" si="5"/>
        <v>19043.370527999996</v>
      </c>
      <c r="M164" s="200">
        <v>22</v>
      </c>
      <c r="N164" s="200">
        <v>4551.87</v>
      </c>
      <c r="P164">
        <v>42.7</v>
      </c>
      <c r="Q164" s="310" t="s">
        <v>1625</v>
      </c>
      <c r="R164" s="311">
        <f>SUMIFS(Sayfa1!C:C,Sayfa1!D:D,A164,Sayfa1!A:A,F164)</f>
        <v>0</v>
      </c>
      <c r="T164" t="s">
        <v>4689</v>
      </c>
    </row>
    <row r="165" spans="1:20" x14ac:dyDescent="0.35">
      <c r="A165" s="197">
        <v>2746999</v>
      </c>
      <c r="B165" s="197" t="s">
        <v>2934</v>
      </c>
      <c r="C165" s="198">
        <v>43740</v>
      </c>
      <c r="D165" s="198">
        <v>43739</v>
      </c>
      <c r="E165" s="199" t="s">
        <v>3263</v>
      </c>
      <c r="F165" s="197">
        <v>256712</v>
      </c>
      <c r="G165" s="197" t="s">
        <v>2089</v>
      </c>
      <c r="H165" s="197" t="s">
        <v>1466</v>
      </c>
      <c r="I165" s="200">
        <v>2858.31</v>
      </c>
      <c r="J165" s="2">
        <v>8</v>
      </c>
      <c r="K165" s="197" t="s">
        <v>1072</v>
      </c>
      <c r="L165" s="313">
        <f t="shared" si="5"/>
        <v>21046.308191999997</v>
      </c>
      <c r="M165" s="200">
        <v>22</v>
      </c>
      <c r="N165" s="200">
        <v>5030.63</v>
      </c>
      <c r="P165">
        <v>48.8</v>
      </c>
      <c r="Q165" s="310" t="s">
        <v>1625</v>
      </c>
      <c r="R165" s="311">
        <f>SUMIFS(Sayfa1!C:C,Sayfa1!D:D,A165,Sayfa1!A:A,F165)</f>
        <v>0</v>
      </c>
      <c r="T165" t="s">
        <v>2908</v>
      </c>
    </row>
    <row r="166" spans="1:20" x14ac:dyDescent="0.35">
      <c r="A166" s="197">
        <v>2747092</v>
      </c>
      <c r="B166" s="197" t="s">
        <v>26</v>
      </c>
      <c r="C166" s="198">
        <v>43740</v>
      </c>
      <c r="D166" s="198">
        <v>43740</v>
      </c>
      <c r="E166" s="199" t="s">
        <v>4489</v>
      </c>
      <c r="F166" s="197">
        <v>548317</v>
      </c>
      <c r="G166" s="197" t="s">
        <v>4690</v>
      </c>
      <c r="H166" s="197" t="s">
        <v>4524</v>
      </c>
      <c r="I166" s="200">
        <v>1366.39</v>
      </c>
      <c r="J166" s="2">
        <v>8</v>
      </c>
      <c r="K166" s="197" t="s">
        <v>1072</v>
      </c>
      <c r="L166" s="313">
        <f t="shared" ref="L166:L170" si="6">I166*J166*1.18*(100-M166)/100</f>
        <v>8255.1818240000011</v>
      </c>
      <c r="M166" s="200">
        <v>36</v>
      </c>
      <c r="N166" s="200">
        <v>3935.2</v>
      </c>
      <c r="O166">
        <v>4.5</v>
      </c>
      <c r="P166">
        <v>314.82</v>
      </c>
      <c r="Q166" t="s">
        <v>1926</v>
      </c>
      <c r="R166" s="311">
        <f>SUMIFS(Sayfa1!C:C,Sayfa1!D:D,A166,Sayfa1!A:A,F166)</f>
        <v>0</v>
      </c>
      <c r="S166" s="2" t="s">
        <v>4517</v>
      </c>
    </row>
    <row r="167" spans="1:20" ht="15" x14ac:dyDescent="0.25">
      <c r="A167" s="197">
        <v>2747996</v>
      </c>
      <c r="B167" s="197" t="s">
        <v>4357</v>
      </c>
      <c r="C167" s="198">
        <v>43742</v>
      </c>
      <c r="D167" s="198">
        <v>43742</v>
      </c>
      <c r="E167" s="199">
        <v>100</v>
      </c>
      <c r="F167" s="197">
        <v>276770</v>
      </c>
      <c r="G167" s="197" t="s">
        <v>4703</v>
      </c>
      <c r="H167" s="197" t="s">
        <v>4524</v>
      </c>
      <c r="I167" s="200">
        <v>4742.37</v>
      </c>
      <c r="J167" s="2">
        <v>2</v>
      </c>
      <c r="K167" s="197" t="s">
        <v>1072</v>
      </c>
      <c r="L167" s="313">
        <f t="shared" si="6"/>
        <v>9513.1942199999994</v>
      </c>
      <c r="M167" s="200">
        <v>15</v>
      </c>
      <c r="N167" s="200">
        <v>1422.71</v>
      </c>
      <c r="O167">
        <v>6.5</v>
      </c>
      <c r="P167">
        <v>524.03</v>
      </c>
      <c r="Q167" t="s">
        <v>2137</v>
      </c>
      <c r="R167" s="2">
        <v>0</v>
      </c>
    </row>
    <row r="168" spans="1:20" x14ac:dyDescent="0.35">
      <c r="A168" s="197">
        <v>2748184</v>
      </c>
      <c r="B168" s="197" t="s">
        <v>2375</v>
      </c>
      <c r="C168" s="198">
        <v>43742</v>
      </c>
      <c r="D168" s="198">
        <v>43742</v>
      </c>
      <c r="E168" s="199">
        <v>100</v>
      </c>
      <c r="F168" s="197">
        <v>216173</v>
      </c>
      <c r="G168" s="197" t="s">
        <v>4704</v>
      </c>
      <c r="H168" s="197" t="s">
        <v>4524</v>
      </c>
      <c r="I168" s="200">
        <v>660.96</v>
      </c>
      <c r="J168" s="2">
        <v>8</v>
      </c>
      <c r="K168" s="197" t="s">
        <v>1072</v>
      </c>
      <c r="L168" s="313">
        <f t="shared" si="6"/>
        <v>4679.5968000000003</v>
      </c>
      <c r="M168" s="200">
        <v>25</v>
      </c>
      <c r="N168" s="200">
        <v>1321.92</v>
      </c>
      <c r="O168">
        <v>5.5</v>
      </c>
      <c r="P168">
        <v>218.12</v>
      </c>
      <c r="Q168" t="s">
        <v>1625</v>
      </c>
      <c r="R168" s="311">
        <v>0</v>
      </c>
      <c r="S168">
        <v>7.2</v>
      </c>
      <c r="T168" t="s">
        <v>3888</v>
      </c>
    </row>
    <row r="169" spans="1:20" x14ac:dyDescent="0.35">
      <c r="A169" s="197">
        <v>2748184</v>
      </c>
      <c r="B169" s="197" t="s">
        <v>2904</v>
      </c>
      <c r="C169" s="198">
        <v>43742</v>
      </c>
      <c r="D169" s="198">
        <v>43742</v>
      </c>
      <c r="E169" s="199" t="s">
        <v>1413</v>
      </c>
      <c r="F169" s="197">
        <v>643420</v>
      </c>
      <c r="G169" s="197" t="s">
        <v>4705</v>
      </c>
      <c r="H169" s="197" t="s">
        <v>4524</v>
      </c>
      <c r="I169" s="200">
        <v>898.85</v>
      </c>
      <c r="J169" s="2">
        <v>5</v>
      </c>
      <c r="K169" s="197" t="s">
        <v>1072</v>
      </c>
      <c r="L169" s="313">
        <f t="shared" si="6"/>
        <v>4189.5398500000001</v>
      </c>
      <c r="M169" s="200">
        <v>21</v>
      </c>
      <c r="N169" s="200">
        <v>943.79</v>
      </c>
      <c r="O169">
        <v>5.5</v>
      </c>
      <c r="P169">
        <v>195.28</v>
      </c>
      <c r="Q169" t="s">
        <v>1625</v>
      </c>
      <c r="R169" s="311">
        <v>0</v>
      </c>
      <c r="S169">
        <v>5.75</v>
      </c>
      <c r="T169" t="s">
        <v>3888</v>
      </c>
    </row>
    <row r="170" spans="1:20" ht="15" x14ac:dyDescent="0.25">
      <c r="A170" s="197">
        <v>2748213</v>
      </c>
      <c r="B170" s="197" t="s">
        <v>2375</v>
      </c>
      <c r="C170" s="198">
        <v>43742</v>
      </c>
      <c r="D170" s="198">
        <v>43742</v>
      </c>
      <c r="E170" s="199">
        <v>100</v>
      </c>
      <c r="F170" s="197">
        <v>519296</v>
      </c>
      <c r="G170" s="197" t="s">
        <v>4706</v>
      </c>
      <c r="H170" s="197" t="s">
        <v>4524</v>
      </c>
      <c r="I170" s="200">
        <v>1799.95</v>
      </c>
      <c r="J170" s="2">
        <v>1</v>
      </c>
      <c r="K170" s="197" t="s">
        <v>1072</v>
      </c>
      <c r="L170" s="313">
        <f t="shared" si="6"/>
        <v>1465.5192899999997</v>
      </c>
      <c r="M170" s="200">
        <v>31</v>
      </c>
      <c r="N170" s="200">
        <v>557.99</v>
      </c>
      <c r="O170">
        <v>5.5</v>
      </c>
      <c r="P170">
        <v>68.31</v>
      </c>
      <c r="Q170" t="s">
        <v>2137</v>
      </c>
      <c r="R170" s="311">
        <v>0</v>
      </c>
      <c r="S170">
        <v>0.9</v>
      </c>
    </row>
    <row r="171" spans="1:20" ht="15" x14ac:dyDescent="0.25">
      <c r="A171" s="197">
        <v>2748356</v>
      </c>
      <c r="B171" s="312" t="s">
        <v>2375</v>
      </c>
      <c r="C171" s="198">
        <v>43743</v>
      </c>
      <c r="D171" s="198">
        <v>43743</v>
      </c>
      <c r="E171" s="199">
        <v>100</v>
      </c>
      <c r="F171" s="197">
        <v>545815</v>
      </c>
      <c r="G171" s="197" t="s">
        <v>4707</v>
      </c>
      <c r="H171" s="197" t="s">
        <v>4524</v>
      </c>
      <c r="I171" s="200">
        <v>1212.6600000000001</v>
      </c>
      <c r="J171" s="2">
        <v>4</v>
      </c>
      <c r="K171" s="197" t="s">
        <v>1072</v>
      </c>
      <c r="L171" s="200">
        <v>2968.3</v>
      </c>
      <c r="M171" s="200">
        <v>36</v>
      </c>
      <c r="N171" s="200">
        <v>1746.24</v>
      </c>
      <c r="O171">
        <v>4.5</v>
      </c>
      <c r="P171">
        <v>139.69999999999999</v>
      </c>
      <c r="Q171" t="s">
        <v>1625</v>
      </c>
      <c r="R171" s="311">
        <v>0</v>
      </c>
      <c r="S171">
        <v>3.6</v>
      </c>
    </row>
    <row r="172" spans="1:20" ht="15" x14ac:dyDescent="0.25">
      <c r="A172" s="197">
        <v>2748359</v>
      </c>
      <c r="B172" s="197" t="s">
        <v>4357</v>
      </c>
      <c r="C172" s="198">
        <v>43743</v>
      </c>
      <c r="D172" s="198">
        <v>43743</v>
      </c>
      <c r="E172" s="199">
        <v>100</v>
      </c>
      <c r="F172" s="197">
        <v>270251</v>
      </c>
      <c r="G172" s="197" t="s">
        <v>4665</v>
      </c>
      <c r="H172" s="197" t="s">
        <v>4524</v>
      </c>
      <c r="I172" s="200">
        <v>1801.69</v>
      </c>
      <c r="J172" s="2">
        <v>6</v>
      </c>
      <c r="K172" s="197" t="s">
        <v>1072</v>
      </c>
      <c r="L172" s="200">
        <v>8692.43</v>
      </c>
      <c r="M172" s="200">
        <v>14</v>
      </c>
      <c r="N172" s="200">
        <v>1513.42</v>
      </c>
      <c r="O172">
        <v>6.5</v>
      </c>
      <c r="P172">
        <v>604.29</v>
      </c>
      <c r="Q172" t="s">
        <v>1625</v>
      </c>
      <c r="R172" s="311">
        <v>0</v>
      </c>
    </row>
  </sheetData>
  <autoFilter ref="A2:R172"/>
  <sortState ref="A3:AC286">
    <sortCondition ref="A3:A286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6"/>
  <sheetViews>
    <sheetView zoomScale="89" zoomScaleNormal="89" workbookViewId="0">
      <pane ySplit="2" topLeftCell="A98" activePane="bottomLeft" state="frozen"/>
      <selection pane="bottomLeft" activeCell="G29" sqref="G29"/>
    </sheetView>
  </sheetViews>
  <sheetFormatPr defaultRowHeight="14.5" x14ac:dyDescent="0.35"/>
  <cols>
    <col min="1" max="1" width="8.81640625" style="197"/>
    <col min="2" max="2" width="11.453125" style="197" bestFit="1" customWidth="1"/>
    <col min="3" max="3" width="12.1796875" style="198" bestFit="1" customWidth="1"/>
    <col min="4" max="4" width="25.81640625" style="197" customWidth="1"/>
    <col min="5" max="5" width="12.81640625" style="197" bestFit="1" customWidth="1"/>
    <col min="6" max="6" width="18.1796875" style="197" customWidth="1"/>
    <col min="7" max="7" width="17" style="197" customWidth="1"/>
    <col min="8" max="8" width="15.1796875" style="197" customWidth="1"/>
    <col min="9" max="9" width="16" style="197" customWidth="1"/>
    <col min="10" max="10" width="14.1796875" style="197" customWidth="1"/>
    <col min="11" max="11" width="9.1796875" style="199"/>
    <col min="12" max="12" width="11.81640625" style="197" customWidth="1"/>
    <col min="13" max="13" width="17.81640625" style="197" customWidth="1"/>
    <col min="14" max="14" width="15.453125" style="197" customWidth="1"/>
  </cols>
  <sheetData>
    <row r="1" spans="1:15" ht="15" x14ac:dyDescent="0.25">
      <c r="A1" s="258"/>
      <c r="B1" s="258"/>
      <c r="C1" s="259"/>
      <c r="D1" s="258"/>
      <c r="E1" s="258"/>
      <c r="F1" s="258"/>
      <c r="G1" s="258"/>
      <c r="H1" s="258"/>
      <c r="I1" s="258"/>
      <c r="J1" s="258"/>
      <c r="K1" s="273">
        <f>SUBTOTAL(9,K3:K1489)</f>
        <v>2728</v>
      </c>
      <c r="L1" s="258"/>
      <c r="M1" s="262"/>
      <c r="N1" s="260"/>
      <c r="O1" s="258"/>
    </row>
    <row r="2" spans="1:15" x14ac:dyDescent="0.35">
      <c r="A2" s="274" t="s">
        <v>840</v>
      </c>
      <c r="B2" s="274" t="s">
        <v>841</v>
      </c>
      <c r="C2" s="275" t="s">
        <v>842</v>
      </c>
      <c r="D2" s="274" t="s">
        <v>843</v>
      </c>
      <c r="E2" s="274" t="s">
        <v>844</v>
      </c>
      <c r="F2" s="274" t="s">
        <v>845</v>
      </c>
      <c r="G2" s="274" t="s">
        <v>846</v>
      </c>
      <c r="H2" s="274" t="s">
        <v>847</v>
      </c>
      <c r="I2" s="274" t="s">
        <v>848</v>
      </c>
      <c r="J2" s="274" t="s">
        <v>849</v>
      </c>
      <c r="K2" s="276" t="s">
        <v>850</v>
      </c>
      <c r="L2" s="274" t="s">
        <v>400</v>
      </c>
      <c r="M2" s="277" t="s">
        <v>851</v>
      </c>
      <c r="N2" s="278" t="s">
        <v>1539</v>
      </c>
      <c r="O2" s="277" t="s">
        <v>1540</v>
      </c>
    </row>
    <row r="3" spans="1:15" x14ac:dyDescent="0.35">
      <c r="A3" s="258" t="s">
        <v>882</v>
      </c>
      <c r="B3" s="258">
        <v>100178</v>
      </c>
      <c r="C3" s="259">
        <v>42409</v>
      </c>
      <c r="D3" s="258" t="s">
        <v>1035</v>
      </c>
      <c r="E3" s="258" t="s">
        <v>1036</v>
      </c>
      <c r="F3" s="258" t="s">
        <v>1010</v>
      </c>
      <c r="G3" s="258" t="s">
        <v>923</v>
      </c>
      <c r="H3" s="258" t="s">
        <v>1037</v>
      </c>
      <c r="I3" s="258" t="s">
        <v>1038</v>
      </c>
      <c r="J3" s="260" t="s">
        <v>4110</v>
      </c>
      <c r="K3" s="261">
        <v>4</v>
      </c>
      <c r="L3" s="258"/>
      <c r="M3" s="262">
        <v>5324610645</v>
      </c>
      <c r="N3" s="262"/>
      <c r="O3" s="258" t="s">
        <v>459</v>
      </c>
    </row>
    <row r="4" spans="1:15" x14ac:dyDescent="0.35">
      <c r="A4" s="258" t="s">
        <v>887</v>
      </c>
      <c r="B4" s="258">
        <v>100271</v>
      </c>
      <c r="C4" s="259">
        <v>42448</v>
      </c>
      <c r="D4" s="258" t="s">
        <v>997</v>
      </c>
      <c r="E4" s="258" t="s">
        <v>998</v>
      </c>
      <c r="F4" s="258" t="s">
        <v>968</v>
      </c>
      <c r="G4" s="258" t="s">
        <v>235</v>
      </c>
      <c r="H4" s="258" t="s">
        <v>862</v>
      </c>
      <c r="I4" s="258" t="s">
        <v>173</v>
      </c>
      <c r="J4" s="260">
        <v>3214</v>
      </c>
      <c r="K4" s="261">
        <v>4</v>
      </c>
      <c r="L4" s="258"/>
      <c r="M4" s="262">
        <v>5436014133</v>
      </c>
      <c r="N4" s="262"/>
      <c r="O4" s="258" t="s">
        <v>459</v>
      </c>
    </row>
    <row r="5" spans="1:15" x14ac:dyDescent="0.35">
      <c r="A5" s="258" t="s">
        <v>2308</v>
      </c>
      <c r="B5" s="258">
        <v>100613</v>
      </c>
      <c r="C5" s="259">
        <v>42486</v>
      </c>
      <c r="D5" s="258" t="s">
        <v>950</v>
      </c>
      <c r="E5" s="258" t="s">
        <v>951</v>
      </c>
      <c r="F5" s="258" t="s">
        <v>904</v>
      </c>
      <c r="G5" s="258" t="s">
        <v>875</v>
      </c>
      <c r="H5" s="258" t="s">
        <v>886</v>
      </c>
      <c r="I5" s="258" t="s">
        <v>906</v>
      </c>
      <c r="J5" s="260" t="s">
        <v>4111</v>
      </c>
      <c r="K5" s="261">
        <v>4</v>
      </c>
      <c r="L5" s="258"/>
      <c r="M5" s="262">
        <v>5332930925</v>
      </c>
      <c r="N5" s="262"/>
      <c r="O5" s="258" t="s">
        <v>459</v>
      </c>
    </row>
    <row r="6" spans="1:15" x14ac:dyDescent="0.35">
      <c r="A6" s="258" t="s">
        <v>939</v>
      </c>
      <c r="B6" s="258">
        <v>100621</v>
      </c>
      <c r="C6" s="259">
        <v>42488</v>
      </c>
      <c r="D6" s="258" t="s">
        <v>1018</v>
      </c>
      <c r="E6" s="258" t="s">
        <v>1019</v>
      </c>
      <c r="F6" s="258" t="s">
        <v>1020</v>
      </c>
      <c r="G6" s="258" t="s">
        <v>913</v>
      </c>
      <c r="H6" s="258" t="s">
        <v>1021</v>
      </c>
      <c r="I6" s="258" t="s">
        <v>1022</v>
      </c>
      <c r="J6" s="260" t="s">
        <v>1023</v>
      </c>
      <c r="K6" s="261">
        <v>4</v>
      </c>
      <c r="L6" s="258" t="s">
        <v>919</v>
      </c>
      <c r="M6" s="262">
        <v>5548420757</v>
      </c>
      <c r="N6" s="262"/>
      <c r="O6" s="258" t="s">
        <v>459</v>
      </c>
    </row>
    <row r="7" spans="1:15" x14ac:dyDescent="0.35">
      <c r="A7" s="258" t="s">
        <v>1799</v>
      </c>
      <c r="B7" s="258">
        <v>100734</v>
      </c>
      <c r="C7" s="259">
        <v>42678</v>
      </c>
      <c r="D7" s="258" t="s">
        <v>1094</v>
      </c>
      <c r="E7" s="258" t="s">
        <v>1095</v>
      </c>
      <c r="F7" s="258" t="s">
        <v>1096</v>
      </c>
      <c r="G7" s="258" t="s">
        <v>235</v>
      </c>
      <c r="H7" s="258" t="s">
        <v>1097</v>
      </c>
      <c r="I7" s="258" t="s">
        <v>1098</v>
      </c>
      <c r="J7" s="260" t="s">
        <v>4112</v>
      </c>
      <c r="K7" s="261">
        <v>4</v>
      </c>
      <c r="L7" s="258"/>
      <c r="M7" s="262">
        <v>5396357741</v>
      </c>
      <c r="N7" s="262"/>
      <c r="O7" s="258" t="s">
        <v>459</v>
      </c>
    </row>
    <row r="8" spans="1:15" x14ac:dyDescent="0.35">
      <c r="A8" s="258" t="s">
        <v>887</v>
      </c>
      <c r="B8" s="258">
        <v>100786</v>
      </c>
      <c r="C8" s="259">
        <v>42690</v>
      </c>
      <c r="D8" s="258" t="s">
        <v>983</v>
      </c>
      <c r="E8" s="258" t="s">
        <v>982</v>
      </c>
      <c r="F8" s="258" t="s">
        <v>896</v>
      </c>
      <c r="G8" s="258" t="s">
        <v>873</v>
      </c>
      <c r="H8" s="258" t="s">
        <v>905</v>
      </c>
      <c r="I8" s="258" t="s">
        <v>154</v>
      </c>
      <c r="J8" s="260">
        <v>814</v>
      </c>
      <c r="K8" s="261">
        <v>4</v>
      </c>
      <c r="L8" s="258"/>
      <c r="M8" s="262"/>
      <c r="N8" s="262"/>
      <c r="O8" s="258" t="s">
        <v>459</v>
      </c>
    </row>
    <row r="9" spans="1:15" x14ac:dyDescent="0.35">
      <c r="A9" s="258" t="s">
        <v>882</v>
      </c>
      <c r="B9" s="258">
        <v>100822</v>
      </c>
      <c r="C9" s="259">
        <v>42699</v>
      </c>
      <c r="D9" s="258" t="s">
        <v>976</v>
      </c>
      <c r="E9" s="258" t="s">
        <v>977</v>
      </c>
      <c r="F9" s="258" t="s">
        <v>978</v>
      </c>
      <c r="G9" s="258" t="s">
        <v>1130</v>
      </c>
      <c r="H9" s="258" t="s">
        <v>1135</v>
      </c>
      <c r="I9" s="258" t="s">
        <v>979</v>
      </c>
      <c r="J9" s="260">
        <v>2411</v>
      </c>
      <c r="K9" s="261">
        <v>4</v>
      </c>
      <c r="L9" s="258"/>
      <c r="M9" s="262" t="s">
        <v>1136</v>
      </c>
      <c r="N9" s="262"/>
      <c r="O9" s="258" t="s">
        <v>459</v>
      </c>
    </row>
    <row r="10" spans="1:15" ht="15" x14ac:dyDescent="0.25">
      <c r="A10" s="258" t="s">
        <v>1209</v>
      </c>
      <c r="B10" s="258">
        <v>100826</v>
      </c>
      <c r="C10" s="259">
        <v>42702</v>
      </c>
      <c r="D10" s="258" t="s">
        <v>1146</v>
      </c>
      <c r="E10" s="258" t="s">
        <v>1147</v>
      </c>
      <c r="F10" s="258" t="s">
        <v>1148</v>
      </c>
      <c r="G10" s="258" t="s">
        <v>897</v>
      </c>
      <c r="H10" s="258" t="s">
        <v>1104</v>
      </c>
      <c r="I10" s="258" t="s">
        <v>152</v>
      </c>
      <c r="J10" s="260">
        <v>3613</v>
      </c>
      <c r="K10" s="261">
        <v>4</v>
      </c>
      <c r="L10" s="258"/>
      <c r="M10" s="262" t="s">
        <v>1149</v>
      </c>
      <c r="N10" s="262"/>
      <c r="O10" s="258" t="s">
        <v>459</v>
      </c>
    </row>
    <row r="11" spans="1:15" x14ac:dyDescent="0.35">
      <c r="A11" s="258" t="s">
        <v>864</v>
      </c>
      <c r="B11" s="258">
        <v>100993</v>
      </c>
      <c r="C11" s="259">
        <v>42472</v>
      </c>
      <c r="D11" s="258" t="s">
        <v>892</v>
      </c>
      <c r="E11" s="258" t="s">
        <v>893</v>
      </c>
      <c r="F11" s="258" t="s">
        <v>894</v>
      </c>
      <c r="G11" s="258" t="s">
        <v>875</v>
      </c>
      <c r="H11" s="258" t="s">
        <v>895</v>
      </c>
      <c r="I11" s="258" t="s">
        <v>154</v>
      </c>
      <c r="J11" s="260">
        <v>2814</v>
      </c>
      <c r="K11" s="261">
        <v>4</v>
      </c>
      <c r="L11" s="258"/>
      <c r="M11" s="262">
        <v>5327922634</v>
      </c>
      <c r="N11" s="262"/>
      <c r="O11" s="258" t="s">
        <v>459</v>
      </c>
    </row>
    <row r="12" spans="1:15" x14ac:dyDescent="0.35">
      <c r="A12" s="258" t="s">
        <v>2426</v>
      </c>
      <c r="B12" s="258">
        <v>101020</v>
      </c>
      <c r="C12" s="259">
        <v>42686</v>
      </c>
      <c r="D12" s="258" t="s">
        <v>1109</v>
      </c>
      <c r="E12" s="258" t="s">
        <v>1110</v>
      </c>
      <c r="F12" s="258" t="s">
        <v>954</v>
      </c>
      <c r="G12" s="258" t="s">
        <v>875</v>
      </c>
      <c r="H12" s="258" t="s">
        <v>905</v>
      </c>
      <c r="I12" s="258" t="s">
        <v>906</v>
      </c>
      <c r="J12" s="260" t="s">
        <v>4113</v>
      </c>
      <c r="K12" s="261">
        <v>4</v>
      </c>
      <c r="L12" s="258"/>
      <c r="M12" s="262">
        <v>5065461763</v>
      </c>
      <c r="N12" s="262"/>
      <c r="O12" s="258" t="s">
        <v>459</v>
      </c>
    </row>
    <row r="13" spans="1:15" x14ac:dyDescent="0.35">
      <c r="A13" s="258" t="s">
        <v>882</v>
      </c>
      <c r="B13" s="258">
        <v>101028</v>
      </c>
      <c r="C13" s="259">
        <v>42689</v>
      </c>
      <c r="D13" s="258" t="s">
        <v>1059</v>
      </c>
      <c r="E13" s="258" t="s">
        <v>1060</v>
      </c>
      <c r="F13" s="258" t="s">
        <v>1061</v>
      </c>
      <c r="G13" s="258" t="s">
        <v>875</v>
      </c>
      <c r="H13" s="258" t="s">
        <v>973</v>
      </c>
      <c r="I13" s="258" t="s">
        <v>163</v>
      </c>
      <c r="J13" s="260" t="s">
        <v>4114</v>
      </c>
      <c r="K13" s="261">
        <v>4</v>
      </c>
      <c r="L13" s="258"/>
      <c r="M13" s="262">
        <v>5322627312</v>
      </c>
      <c r="N13" s="262"/>
      <c r="O13" s="258" t="s">
        <v>459</v>
      </c>
    </row>
    <row r="14" spans="1:15" x14ac:dyDescent="0.35">
      <c r="A14" s="258" t="s">
        <v>877</v>
      </c>
      <c r="B14" s="258">
        <v>101057</v>
      </c>
      <c r="C14" s="259">
        <v>42692</v>
      </c>
      <c r="D14" s="258" t="s">
        <v>935</v>
      </c>
      <c r="E14" s="258" t="s">
        <v>936</v>
      </c>
      <c r="F14" s="258" t="s">
        <v>937</v>
      </c>
      <c r="G14" s="258" t="s">
        <v>957</v>
      </c>
      <c r="H14" s="258" t="s">
        <v>959</v>
      </c>
      <c r="I14" s="258" t="s">
        <v>1062</v>
      </c>
      <c r="J14" s="260" t="s">
        <v>1126</v>
      </c>
      <c r="K14" s="261">
        <v>4</v>
      </c>
      <c r="L14" s="258"/>
      <c r="M14" s="262">
        <v>5304027037</v>
      </c>
      <c r="N14" s="262"/>
      <c r="O14" s="258" t="s">
        <v>459</v>
      </c>
    </row>
    <row r="15" spans="1:15" x14ac:dyDescent="0.35">
      <c r="A15" s="258" t="s">
        <v>852</v>
      </c>
      <c r="B15" s="258">
        <v>101063</v>
      </c>
      <c r="C15" s="259">
        <v>42693</v>
      </c>
      <c r="D15" s="258" t="s">
        <v>992</v>
      </c>
      <c r="E15" s="258" t="s">
        <v>993</v>
      </c>
      <c r="F15" s="258" t="s">
        <v>927</v>
      </c>
      <c r="G15" s="258" t="s">
        <v>873</v>
      </c>
      <c r="H15" s="258" t="s">
        <v>921</v>
      </c>
      <c r="I15" s="258" t="s">
        <v>146</v>
      </c>
      <c r="J15" s="260">
        <v>1812</v>
      </c>
      <c r="K15" s="261">
        <v>4</v>
      </c>
      <c r="L15" s="258" t="s">
        <v>1118</v>
      </c>
      <c r="M15" s="262" t="s">
        <v>1127</v>
      </c>
      <c r="N15" s="262"/>
      <c r="O15" s="258" t="s">
        <v>459</v>
      </c>
    </row>
    <row r="16" spans="1:15" x14ac:dyDescent="0.35">
      <c r="A16" s="258" t="s">
        <v>877</v>
      </c>
      <c r="B16" s="258">
        <v>101143</v>
      </c>
      <c r="C16" s="259">
        <v>42706</v>
      </c>
      <c r="D16" s="258" t="s">
        <v>1178</v>
      </c>
      <c r="E16" s="258" t="s">
        <v>1179</v>
      </c>
      <c r="F16" s="258" t="s">
        <v>884</v>
      </c>
      <c r="G16" s="258" t="s">
        <v>903</v>
      </c>
      <c r="H16" s="258" t="s">
        <v>1180</v>
      </c>
      <c r="I16" s="258" t="s">
        <v>141</v>
      </c>
      <c r="J16" s="260" t="s">
        <v>4115</v>
      </c>
      <c r="K16" s="261">
        <v>3</v>
      </c>
      <c r="L16" s="258"/>
      <c r="M16" s="262">
        <v>5378542002</v>
      </c>
      <c r="N16" s="262"/>
      <c r="O16" s="258" t="s">
        <v>459</v>
      </c>
    </row>
    <row r="17" spans="1:15" x14ac:dyDescent="0.35">
      <c r="A17" s="258" t="s">
        <v>882</v>
      </c>
      <c r="B17" s="258">
        <v>101182</v>
      </c>
      <c r="C17" s="259">
        <v>42734</v>
      </c>
      <c r="D17" s="258" t="s">
        <v>1030</v>
      </c>
      <c r="E17" s="258" t="s">
        <v>1031</v>
      </c>
      <c r="F17" s="258" t="s">
        <v>1032</v>
      </c>
      <c r="G17" s="258" t="s">
        <v>873</v>
      </c>
      <c r="H17" s="258" t="s">
        <v>1119</v>
      </c>
      <c r="I17" s="258" t="s">
        <v>88</v>
      </c>
      <c r="J17" s="260">
        <v>5114</v>
      </c>
      <c r="K17" s="261">
        <v>4</v>
      </c>
      <c r="L17" s="258"/>
      <c r="M17" s="262">
        <v>5446031373</v>
      </c>
      <c r="N17" s="262"/>
      <c r="O17" s="258" t="s">
        <v>459</v>
      </c>
    </row>
    <row r="18" spans="1:15" x14ac:dyDescent="0.35">
      <c r="A18" s="258" t="s">
        <v>2304</v>
      </c>
      <c r="B18" s="258">
        <v>101219</v>
      </c>
      <c r="C18" s="259">
        <v>42822</v>
      </c>
      <c r="D18" s="258" t="s">
        <v>1225</v>
      </c>
      <c r="E18" s="258" t="s">
        <v>1226</v>
      </c>
      <c r="F18" s="258" t="s">
        <v>904</v>
      </c>
      <c r="G18" s="258" t="s">
        <v>873</v>
      </c>
      <c r="H18" s="258" t="s">
        <v>874</v>
      </c>
      <c r="I18" s="258" t="s">
        <v>148</v>
      </c>
      <c r="J18" s="260">
        <v>2415</v>
      </c>
      <c r="K18" s="261">
        <v>4</v>
      </c>
      <c r="L18" s="258"/>
      <c r="M18" s="262" t="s">
        <v>1227</v>
      </c>
      <c r="N18" s="262"/>
      <c r="O18" s="258" t="s">
        <v>459</v>
      </c>
    </row>
    <row r="19" spans="1:15" x14ac:dyDescent="0.35">
      <c r="A19" s="258" t="s">
        <v>1799</v>
      </c>
      <c r="B19" s="263">
        <v>101245</v>
      </c>
      <c r="C19" s="259">
        <v>42464</v>
      </c>
      <c r="D19" s="258" t="s">
        <v>1099</v>
      </c>
      <c r="E19" s="258" t="s">
        <v>1335</v>
      </c>
      <c r="F19" s="258" t="s">
        <v>1063</v>
      </c>
      <c r="G19" s="258" t="s">
        <v>873</v>
      </c>
      <c r="H19" s="258" t="s">
        <v>1336</v>
      </c>
      <c r="I19" s="258" t="s">
        <v>492</v>
      </c>
      <c r="J19" s="258">
        <v>2316</v>
      </c>
      <c r="K19" s="261">
        <v>4</v>
      </c>
      <c r="L19" s="258"/>
      <c r="M19" s="262"/>
      <c r="N19" s="262"/>
      <c r="O19" s="263" t="s">
        <v>459</v>
      </c>
    </row>
    <row r="20" spans="1:15" x14ac:dyDescent="0.35">
      <c r="A20" s="258" t="s">
        <v>945</v>
      </c>
      <c r="B20" s="258">
        <v>101254</v>
      </c>
      <c r="C20" s="259">
        <v>42706</v>
      </c>
      <c r="D20" s="258" t="s">
        <v>975</v>
      </c>
      <c r="E20" s="258" t="s">
        <v>1196</v>
      </c>
      <c r="F20" s="258" t="s">
        <v>1167</v>
      </c>
      <c r="G20" s="258" t="s">
        <v>1071</v>
      </c>
      <c r="H20" s="258" t="s">
        <v>1168</v>
      </c>
      <c r="I20" s="258" t="s">
        <v>148</v>
      </c>
      <c r="J20" s="260" t="s">
        <v>4116</v>
      </c>
      <c r="K20" s="261">
        <v>4</v>
      </c>
      <c r="L20" s="258"/>
      <c r="M20" s="262"/>
      <c r="N20" s="262"/>
      <c r="O20" s="258" t="s">
        <v>459</v>
      </c>
    </row>
    <row r="21" spans="1:15" x14ac:dyDescent="0.35">
      <c r="A21" s="258" t="s">
        <v>945</v>
      </c>
      <c r="B21" s="258">
        <v>101270</v>
      </c>
      <c r="C21" s="259">
        <v>42707</v>
      </c>
      <c r="D21" s="258" t="s">
        <v>975</v>
      </c>
      <c r="E21" s="258" t="s">
        <v>1166</v>
      </c>
      <c r="F21" s="258" t="s">
        <v>1167</v>
      </c>
      <c r="G21" s="258" t="s">
        <v>1071</v>
      </c>
      <c r="H21" s="258" t="s">
        <v>1168</v>
      </c>
      <c r="I21" s="258" t="s">
        <v>1169</v>
      </c>
      <c r="J21" s="260" t="s">
        <v>4117</v>
      </c>
      <c r="K21" s="261">
        <v>4</v>
      </c>
      <c r="L21" s="258"/>
      <c r="M21" s="262" t="s">
        <v>1170</v>
      </c>
      <c r="N21" s="262"/>
      <c r="O21" s="258" t="s">
        <v>459</v>
      </c>
    </row>
    <row r="22" spans="1:15" x14ac:dyDescent="0.35">
      <c r="A22" s="258" t="s">
        <v>926</v>
      </c>
      <c r="B22" s="258">
        <v>101283</v>
      </c>
      <c r="C22" s="259">
        <v>42713</v>
      </c>
      <c r="D22" s="258" t="s">
        <v>1186</v>
      </c>
      <c r="E22" s="258" t="s">
        <v>1187</v>
      </c>
      <c r="F22" s="258" t="s">
        <v>922</v>
      </c>
      <c r="G22" s="258" t="s">
        <v>1164</v>
      </c>
      <c r="H22" s="258" t="s">
        <v>1188</v>
      </c>
      <c r="I22" s="258" t="s">
        <v>171</v>
      </c>
      <c r="J22" s="260" t="s">
        <v>4118</v>
      </c>
      <c r="K22" s="261">
        <v>3</v>
      </c>
      <c r="L22" s="258"/>
      <c r="M22" s="262">
        <v>5427626370</v>
      </c>
      <c r="N22" s="262"/>
      <c r="O22" s="258" t="s">
        <v>459</v>
      </c>
    </row>
    <row r="23" spans="1:15" x14ac:dyDescent="0.35">
      <c r="A23" s="258" t="s">
        <v>883</v>
      </c>
      <c r="B23" s="258">
        <v>101331</v>
      </c>
      <c r="C23" s="259">
        <v>42727</v>
      </c>
      <c r="D23" s="258" t="s">
        <v>1042</v>
      </c>
      <c r="E23" s="258" t="s">
        <v>1043</v>
      </c>
      <c r="F23" s="258" t="s">
        <v>1041</v>
      </c>
      <c r="G23" s="258" t="s">
        <v>903</v>
      </c>
      <c r="H23" s="258" t="s">
        <v>1216</v>
      </c>
      <c r="I23" s="258" t="s">
        <v>172</v>
      </c>
      <c r="J23" s="260" t="s">
        <v>4119</v>
      </c>
      <c r="K23" s="261">
        <v>4</v>
      </c>
      <c r="L23" s="258"/>
      <c r="M23" s="262">
        <v>5324957794</v>
      </c>
      <c r="N23" s="262"/>
      <c r="O23" s="258" t="s">
        <v>459</v>
      </c>
    </row>
    <row r="24" spans="1:15" x14ac:dyDescent="0.35">
      <c r="A24" s="258" t="s">
        <v>1209</v>
      </c>
      <c r="B24" s="258">
        <v>101366</v>
      </c>
      <c r="C24" s="259">
        <v>42748</v>
      </c>
      <c r="D24" s="258" t="s">
        <v>1230</v>
      </c>
      <c r="E24" s="258" t="s">
        <v>1233</v>
      </c>
      <c r="F24" s="258" t="s">
        <v>1231</v>
      </c>
      <c r="G24" s="258" t="s">
        <v>903</v>
      </c>
      <c r="H24" s="258" t="s">
        <v>1232</v>
      </c>
      <c r="I24" s="258" t="s">
        <v>146</v>
      </c>
      <c r="J24" s="260" t="s">
        <v>4120</v>
      </c>
      <c r="K24" s="261">
        <v>4</v>
      </c>
      <c r="L24" s="258"/>
      <c r="M24" s="262">
        <v>5443983501</v>
      </c>
      <c r="N24" s="262"/>
      <c r="O24" s="258" t="s">
        <v>459</v>
      </c>
    </row>
    <row r="25" spans="1:15" x14ac:dyDescent="0.35">
      <c r="A25" s="258" t="s">
        <v>888</v>
      </c>
      <c r="B25" s="258">
        <v>101389</v>
      </c>
      <c r="C25" s="259">
        <v>42789</v>
      </c>
      <c r="D25" s="258" t="s">
        <v>1276</v>
      </c>
      <c r="E25" s="258" t="s">
        <v>1277</v>
      </c>
      <c r="F25" s="258"/>
      <c r="G25" s="258" t="s">
        <v>235</v>
      </c>
      <c r="H25" s="258" t="s">
        <v>1278</v>
      </c>
      <c r="I25" s="258" t="s">
        <v>908</v>
      </c>
      <c r="J25" s="260" t="s">
        <v>4121</v>
      </c>
      <c r="K25" s="261">
        <v>2</v>
      </c>
      <c r="L25" s="258"/>
      <c r="M25" s="262">
        <v>5368285353</v>
      </c>
      <c r="N25" s="262"/>
      <c r="O25" s="258" t="s">
        <v>459</v>
      </c>
    </row>
    <row r="26" spans="1:15" x14ac:dyDescent="0.35">
      <c r="A26" s="258" t="s">
        <v>2382</v>
      </c>
      <c r="B26" s="258">
        <v>101438</v>
      </c>
      <c r="C26" s="259">
        <v>42823</v>
      </c>
      <c r="D26" s="258" t="s">
        <v>1322</v>
      </c>
      <c r="E26" s="258" t="s">
        <v>953</v>
      </c>
      <c r="F26" s="258" t="s">
        <v>947</v>
      </c>
      <c r="G26" s="258" t="s">
        <v>867</v>
      </c>
      <c r="H26" s="258" t="s">
        <v>1323</v>
      </c>
      <c r="I26" s="258" t="s">
        <v>881</v>
      </c>
      <c r="J26" s="260" t="s">
        <v>4122</v>
      </c>
      <c r="K26" s="261">
        <v>4</v>
      </c>
      <c r="L26" s="258"/>
      <c r="M26" s="262">
        <v>5052164316</v>
      </c>
      <c r="N26" s="262"/>
      <c r="O26" s="258" t="s">
        <v>459</v>
      </c>
    </row>
    <row r="27" spans="1:15" x14ac:dyDescent="0.35">
      <c r="A27" s="258" t="s">
        <v>2428</v>
      </c>
      <c r="B27" s="258">
        <v>101452</v>
      </c>
      <c r="C27" s="259">
        <v>42825</v>
      </c>
      <c r="D27" s="258" t="s">
        <v>1328</v>
      </c>
      <c r="E27" s="258" t="s">
        <v>1274</v>
      </c>
      <c r="F27" s="258" t="s">
        <v>955</v>
      </c>
      <c r="G27" s="258" t="s">
        <v>235</v>
      </c>
      <c r="H27" s="258" t="s">
        <v>870</v>
      </c>
      <c r="I27" s="258" t="s">
        <v>141</v>
      </c>
      <c r="J27" s="260" t="s">
        <v>4123</v>
      </c>
      <c r="K27" s="261">
        <v>4</v>
      </c>
      <c r="L27" s="258"/>
      <c r="M27" s="262">
        <v>5531660614</v>
      </c>
      <c r="N27" s="262"/>
      <c r="O27" s="258" t="s">
        <v>459</v>
      </c>
    </row>
    <row r="28" spans="1:15" x14ac:dyDescent="0.35">
      <c r="A28" s="258" t="s">
        <v>2430</v>
      </c>
      <c r="B28" s="263">
        <v>101466</v>
      </c>
      <c r="C28" s="259">
        <v>42828</v>
      </c>
      <c r="D28" s="258" t="s">
        <v>1330</v>
      </c>
      <c r="E28" s="258" t="s">
        <v>1331</v>
      </c>
      <c r="F28" s="258" t="s">
        <v>955</v>
      </c>
      <c r="G28" s="258" t="s">
        <v>867</v>
      </c>
      <c r="H28" s="258" t="s">
        <v>1329</v>
      </c>
      <c r="I28" s="258" t="s">
        <v>915</v>
      </c>
      <c r="J28" s="258" t="s">
        <v>4124</v>
      </c>
      <c r="K28" s="261">
        <v>4</v>
      </c>
      <c r="L28" s="258"/>
      <c r="M28" s="262">
        <v>5416895468</v>
      </c>
      <c r="N28" s="262"/>
      <c r="O28" s="263" t="s">
        <v>459</v>
      </c>
    </row>
    <row r="29" spans="1:15" x14ac:dyDescent="0.35">
      <c r="A29" s="258" t="s">
        <v>882</v>
      </c>
      <c r="B29" s="258">
        <v>101482</v>
      </c>
      <c r="C29" s="259">
        <v>42830</v>
      </c>
      <c r="D29" s="258" t="s">
        <v>1184</v>
      </c>
      <c r="E29" s="258" t="s">
        <v>1185</v>
      </c>
      <c r="F29" s="258" t="s">
        <v>924</v>
      </c>
      <c r="G29" s="258" t="s">
        <v>867</v>
      </c>
      <c r="H29" s="258" t="s">
        <v>1333</v>
      </c>
      <c r="I29" s="258" t="s">
        <v>1324</v>
      </c>
      <c r="J29" s="260" t="s">
        <v>4125</v>
      </c>
      <c r="K29" s="261">
        <v>4</v>
      </c>
      <c r="L29" s="258"/>
      <c r="M29" s="262">
        <v>5326679377</v>
      </c>
      <c r="N29" s="262"/>
      <c r="O29" s="258" t="s">
        <v>459</v>
      </c>
    </row>
    <row r="30" spans="1:15" x14ac:dyDescent="0.35">
      <c r="A30" s="258" t="s">
        <v>942</v>
      </c>
      <c r="B30" s="258">
        <v>101584</v>
      </c>
      <c r="C30" s="259">
        <v>42879</v>
      </c>
      <c r="D30" s="258" t="s">
        <v>1403</v>
      </c>
      <c r="E30" s="258" t="s">
        <v>1404</v>
      </c>
      <c r="F30" s="258" t="s">
        <v>956</v>
      </c>
      <c r="G30" s="258" t="s">
        <v>879</v>
      </c>
      <c r="H30" s="258" t="s">
        <v>880</v>
      </c>
      <c r="I30" s="258" t="s">
        <v>157</v>
      </c>
      <c r="J30" s="260">
        <v>4216</v>
      </c>
      <c r="K30" s="261">
        <v>2</v>
      </c>
      <c r="L30" s="258"/>
      <c r="M30" s="262" t="s">
        <v>1405</v>
      </c>
      <c r="N30" s="262"/>
      <c r="O30" s="258" t="s">
        <v>381</v>
      </c>
    </row>
    <row r="31" spans="1:15" x14ac:dyDescent="0.35">
      <c r="A31" s="258" t="s">
        <v>1034</v>
      </c>
      <c r="B31" s="258">
        <v>101585</v>
      </c>
      <c r="C31" s="259">
        <v>42881</v>
      </c>
      <c r="D31" s="258" t="s">
        <v>969</v>
      </c>
      <c r="E31" s="258" t="s">
        <v>970</v>
      </c>
      <c r="F31" s="258" t="s">
        <v>904</v>
      </c>
      <c r="G31" s="258" t="s">
        <v>235</v>
      </c>
      <c r="H31" s="258" t="s">
        <v>862</v>
      </c>
      <c r="I31" s="258" t="s">
        <v>139</v>
      </c>
      <c r="J31" s="260">
        <v>3114</v>
      </c>
      <c r="K31" s="261">
        <v>4</v>
      </c>
      <c r="L31" s="258"/>
      <c r="M31" s="262" t="s">
        <v>1406</v>
      </c>
      <c r="N31" s="262"/>
      <c r="O31" s="258" t="s">
        <v>381</v>
      </c>
    </row>
    <row r="32" spans="1:15" x14ac:dyDescent="0.35">
      <c r="A32" s="258" t="s">
        <v>2303</v>
      </c>
      <c r="B32" s="258">
        <v>101605</v>
      </c>
      <c r="C32" s="259">
        <v>42831</v>
      </c>
      <c r="D32" s="258" t="s">
        <v>1338</v>
      </c>
      <c r="E32" s="258" t="s">
        <v>1123</v>
      </c>
      <c r="F32" s="258" t="s">
        <v>1124</v>
      </c>
      <c r="G32" s="258" t="s">
        <v>235</v>
      </c>
      <c r="H32" s="258" t="s">
        <v>870</v>
      </c>
      <c r="I32" s="258" t="s">
        <v>915</v>
      </c>
      <c r="J32" s="260" t="s">
        <v>4126</v>
      </c>
      <c r="K32" s="261">
        <v>4</v>
      </c>
      <c r="L32" s="258"/>
      <c r="M32" s="262">
        <v>5362674025</v>
      </c>
      <c r="N32" s="262"/>
      <c r="O32" s="258" t="s">
        <v>459</v>
      </c>
    </row>
    <row r="33" spans="1:15" x14ac:dyDescent="0.35">
      <c r="A33" s="258" t="s">
        <v>877</v>
      </c>
      <c r="B33" s="263">
        <v>101614</v>
      </c>
      <c r="C33" s="259">
        <v>42832</v>
      </c>
      <c r="D33" s="258" t="s">
        <v>985</v>
      </c>
      <c r="E33" s="258" t="s">
        <v>1343</v>
      </c>
      <c r="F33" s="258" t="s">
        <v>884</v>
      </c>
      <c r="G33" s="258" t="s">
        <v>948</v>
      </c>
      <c r="H33" s="258" t="s">
        <v>1344</v>
      </c>
      <c r="I33" s="258" t="s">
        <v>915</v>
      </c>
      <c r="J33" s="258" t="s">
        <v>4127</v>
      </c>
      <c r="K33" s="261">
        <v>4</v>
      </c>
      <c r="L33" s="258"/>
      <c r="M33" s="262">
        <v>5308299161</v>
      </c>
      <c r="N33" s="262"/>
      <c r="O33" s="263" t="s">
        <v>459</v>
      </c>
    </row>
    <row r="34" spans="1:15" x14ac:dyDescent="0.35">
      <c r="A34" s="258" t="s">
        <v>899</v>
      </c>
      <c r="B34" s="258">
        <v>101616</v>
      </c>
      <c r="C34" s="259">
        <v>42832</v>
      </c>
      <c r="D34" s="258" t="s">
        <v>1153</v>
      </c>
      <c r="E34" s="258" t="s">
        <v>1154</v>
      </c>
      <c r="F34" s="258" t="s">
        <v>922</v>
      </c>
      <c r="G34" s="258" t="s">
        <v>235</v>
      </c>
      <c r="H34" s="258" t="s">
        <v>870</v>
      </c>
      <c r="I34" s="258" t="s">
        <v>1155</v>
      </c>
      <c r="J34" s="260" t="s">
        <v>4128</v>
      </c>
      <c r="K34" s="261">
        <v>4</v>
      </c>
      <c r="L34" s="258"/>
      <c r="M34" s="262">
        <v>5332870632</v>
      </c>
      <c r="N34" s="262"/>
      <c r="O34" s="258" t="s">
        <v>459</v>
      </c>
    </row>
    <row r="35" spans="1:15" x14ac:dyDescent="0.35">
      <c r="A35" s="258" t="s">
        <v>914</v>
      </c>
      <c r="B35" s="258">
        <v>101652</v>
      </c>
      <c r="C35" s="259">
        <v>42838</v>
      </c>
      <c r="D35" s="258" t="s">
        <v>1349</v>
      </c>
      <c r="E35" s="258" t="s">
        <v>1350</v>
      </c>
      <c r="F35" s="258" t="s">
        <v>1125</v>
      </c>
      <c r="G35" s="258" t="s">
        <v>235</v>
      </c>
      <c r="H35" s="258" t="s">
        <v>1279</v>
      </c>
      <c r="I35" s="258" t="s">
        <v>163</v>
      </c>
      <c r="J35" s="260" t="s">
        <v>4129</v>
      </c>
      <c r="K35" s="261">
        <v>4</v>
      </c>
      <c r="L35" s="258"/>
      <c r="M35" s="262">
        <v>5323567677</v>
      </c>
      <c r="N35" s="262"/>
      <c r="O35" s="258" t="s">
        <v>459</v>
      </c>
    </row>
    <row r="36" spans="1:15" x14ac:dyDescent="0.35">
      <c r="A36" s="258" t="s">
        <v>887</v>
      </c>
      <c r="B36" s="263">
        <v>101791</v>
      </c>
      <c r="C36" s="259">
        <v>42873</v>
      </c>
      <c r="D36" s="258" t="s">
        <v>1162</v>
      </c>
      <c r="E36" s="258" t="s">
        <v>1396</v>
      </c>
      <c r="F36" s="258" t="s">
        <v>898</v>
      </c>
      <c r="G36" s="258" t="s">
        <v>875</v>
      </c>
      <c r="H36" s="258" t="s">
        <v>1397</v>
      </c>
      <c r="I36" s="258" t="s">
        <v>906</v>
      </c>
      <c r="J36" s="258" t="s">
        <v>4130</v>
      </c>
      <c r="K36" s="261">
        <v>4</v>
      </c>
      <c r="L36" s="258"/>
      <c r="M36" s="262">
        <v>5053472966</v>
      </c>
      <c r="N36" s="262"/>
      <c r="O36" s="263" t="s">
        <v>459</v>
      </c>
    </row>
    <row r="37" spans="1:15" x14ac:dyDescent="0.35">
      <c r="A37" s="258" t="s">
        <v>1209</v>
      </c>
      <c r="B37" s="258">
        <v>101800</v>
      </c>
      <c r="C37" s="259">
        <v>42878</v>
      </c>
      <c r="D37" s="258" t="s">
        <v>1401</v>
      </c>
      <c r="E37" s="258" t="s">
        <v>1138</v>
      </c>
      <c r="F37" s="258" t="s">
        <v>922</v>
      </c>
      <c r="G37" s="258" t="s">
        <v>948</v>
      </c>
      <c r="H37" s="258" t="s">
        <v>1344</v>
      </c>
      <c r="I37" s="258" t="s">
        <v>1402</v>
      </c>
      <c r="J37" s="260" t="s">
        <v>4131</v>
      </c>
      <c r="K37" s="261">
        <v>4</v>
      </c>
      <c r="L37" s="258"/>
      <c r="M37" s="262">
        <v>5332870970</v>
      </c>
      <c r="N37" s="262"/>
      <c r="O37" s="258" t="s">
        <v>459</v>
      </c>
    </row>
    <row r="38" spans="1:15" x14ac:dyDescent="0.35">
      <c r="A38" s="258" t="s">
        <v>946</v>
      </c>
      <c r="B38" s="258">
        <v>101816</v>
      </c>
      <c r="C38" s="259">
        <v>42896</v>
      </c>
      <c r="D38" s="258" t="s">
        <v>1422</v>
      </c>
      <c r="E38" s="258" t="s">
        <v>981</v>
      </c>
      <c r="F38" s="258" t="s">
        <v>947</v>
      </c>
      <c r="G38" s="258" t="s">
        <v>867</v>
      </c>
      <c r="H38" s="258" t="s">
        <v>1423</v>
      </c>
      <c r="I38" s="258" t="s">
        <v>154</v>
      </c>
      <c r="J38" s="260" t="s">
        <v>4122</v>
      </c>
      <c r="K38" s="261">
        <v>4</v>
      </c>
      <c r="L38" s="258"/>
      <c r="M38" s="262">
        <v>5336399090</v>
      </c>
      <c r="N38" s="262"/>
      <c r="O38" s="258" t="s">
        <v>459</v>
      </c>
    </row>
    <row r="39" spans="1:15" x14ac:dyDescent="0.35">
      <c r="A39" s="258" t="s">
        <v>972</v>
      </c>
      <c r="B39" s="258">
        <v>101828</v>
      </c>
      <c r="C39" s="259">
        <v>42920</v>
      </c>
      <c r="D39" s="258" t="s">
        <v>1452</v>
      </c>
      <c r="E39" s="258" t="s">
        <v>1453</v>
      </c>
      <c r="F39" s="258" t="s">
        <v>932</v>
      </c>
      <c r="G39" s="258" t="s">
        <v>957</v>
      </c>
      <c r="H39" s="258" t="s">
        <v>1454</v>
      </c>
      <c r="I39" s="258" t="s">
        <v>128</v>
      </c>
      <c r="J39" s="260" t="s">
        <v>4116</v>
      </c>
      <c r="K39" s="261">
        <v>4</v>
      </c>
      <c r="L39" s="258"/>
      <c r="M39" s="262">
        <v>5057270447</v>
      </c>
      <c r="N39" s="262"/>
      <c r="O39" s="258" t="s">
        <v>459</v>
      </c>
    </row>
    <row r="40" spans="1:15" x14ac:dyDescent="0.35">
      <c r="A40" s="258" t="s">
        <v>2302</v>
      </c>
      <c r="B40" s="263">
        <v>101869</v>
      </c>
      <c r="C40" s="259">
        <v>43032</v>
      </c>
      <c r="D40" s="258" t="s">
        <v>1029</v>
      </c>
      <c r="E40" s="258" t="s">
        <v>1601</v>
      </c>
      <c r="F40" s="258" t="s">
        <v>933</v>
      </c>
      <c r="G40" s="258" t="s">
        <v>903</v>
      </c>
      <c r="H40" s="258" t="s">
        <v>1602</v>
      </c>
      <c r="I40" s="258" t="s">
        <v>154</v>
      </c>
      <c r="J40" s="258" t="s">
        <v>4110</v>
      </c>
      <c r="K40" s="261">
        <v>4</v>
      </c>
      <c r="L40" s="258"/>
      <c r="M40" s="262">
        <v>5058049929</v>
      </c>
      <c r="N40" s="262" t="s">
        <v>1603</v>
      </c>
      <c r="O40" s="258" t="s">
        <v>381</v>
      </c>
    </row>
    <row r="41" spans="1:15" x14ac:dyDescent="0.35">
      <c r="A41" s="258" t="s">
        <v>943</v>
      </c>
      <c r="B41" s="263">
        <v>101957</v>
      </c>
      <c r="C41" s="259">
        <v>43066</v>
      </c>
      <c r="D41" s="258" t="s">
        <v>1400</v>
      </c>
      <c r="E41" s="258" t="s">
        <v>1175</v>
      </c>
      <c r="F41" s="258" t="s">
        <v>896</v>
      </c>
      <c r="G41" s="258" t="s">
        <v>1745</v>
      </c>
      <c r="H41" s="258" t="s">
        <v>1746</v>
      </c>
      <c r="I41" s="258" t="s">
        <v>154</v>
      </c>
      <c r="J41" s="258" t="s">
        <v>1747</v>
      </c>
      <c r="K41" s="261">
        <v>4</v>
      </c>
      <c r="L41" s="258"/>
      <c r="M41" s="262">
        <v>5544509897</v>
      </c>
      <c r="N41" s="262" t="s">
        <v>1748</v>
      </c>
      <c r="O41" s="258" t="s">
        <v>381</v>
      </c>
    </row>
    <row r="42" spans="1:15" x14ac:dyDescent="0.35">
      <c r="A42" s="258" t="s">
        <v>2431</v>
      </c>
      <c r="B42" s="258">
        <v>101999</v>
      </c>
      <c r="C42" s="259">
        <v>43081</v>
      </c>
      <c r="D42" s="258" t="s">
        <v>1844</v>
      </c>
      <c r="E42" s="258" t="s">
        <v>1845</v>
      </c>
      <c r="F42" s="258" t="s">
        <v>896</v>
      </c>
      <c r="G42" s="258" t="s">
        <v>1609</v>
      </c>
      <c r="H42" s="258" t="s">
        <v>1419</v>
      </c>
      <c r="I42" s="258" t="s">
        <v>154</v>
      </c>
      <c r="J42" s="260" t="s">
        <v>4132</v>
      </c>
      <c r="K42" s="261">
        <v>4</v>
      </c>
      <c r="L42" s="258"/>
      <c r="M42" s="262">
        <v>5366752847</v>
      </c>
      <c r="N42" s="262" t="s">
        <v>1846</v>
      </c>
      <c r="O42" s="258" t="s">
        <v>381</v>
      </c>
    </row>
    <row r="43" spans="1:15" x14ac:dyDescent="0.35">
      <c r="A43" s="258" t="s">
        <v>2307</v>
      </c>
      <c r="B43" s="258">
        <v>102004</v>
      </c>
      <c r="C43" s="259">
        <v>43020</v>
      </c>
      <c r="D43" s="258" t="s">
        <v>1573</v>
      </c>
      <c r="E43" s="258" t="s">
        <v>1574</v>
      </c>
      <c r="F43" s="258" t="s">
        <v>1163</v>
      </c>
      <c r="G43" s="258" t="s">
        <v>948</v>
      </c>
      <c r="H43" s="258" t="s">
        <v>1575</v>
      </c>
      <c r="I43" s="258" t="s">
        <v>908</v>
      </c>
      <c r="J43" s="260" t="s">
        <v>4133</v>
      </c>
      <c r="K43" s="261">
        <v>4</v>
      </c>
      <c r="L43" s="258"/>
      <c r="M43" s="262">
        <v>5063598826</v>
      </c>
      <c r="N43" s="262">
        <v>15841378478</v>
      </c>
      <c r="O43" s="258" t="s">
        <v>459</v>
      </c>
    </row>
    <row r="44" spans="1:15" x14ac:dyDescent="0.35">
      <c r="A44" s="258" t="s">
        <v>1034</v>
      </c>
      <c r="B44" s="258">
        <v>102009</v>
      </c>
      <c r="C44" s="259">
        <v>43022</v>
      </c>
      <c r="D44" s="258" t="s">
        <v>1162</v>
      </c>
      <c r="E44" s="258" t="s">
        <v>1165</v>
      </c>
      <c r="F44" s="258" t="s">
        <v>902</v>
      </c>
      <c r="G44" s="258" t="s">
        <v>903</v>
      </c>
      <c r="H44" s="258" t="s">
        <v>1577</v>
      </c>
      <c r="I44" s="258" t="s">
        <v>1578</v>
      </c>
      <c r="J44" s="260" t="s">
        <v>4134</v>
      </c>
      <c r="K44" s="261">
        <v>4</v>
      </c>
      <c r="L44" s="258"/>
      <c r="M44" s="262">
        <v>5053472966</v>
      </c>
      <c r="N44" s="262" t="s">
        <v>1579</v>
      </c>
      <c r="O44" s="258" t="s">
        <v>459</v>
      </c>
    </row>
    <row r="45" spans="1:15" x14ac:dyDescent="0.35">
      <c r="A45" s="258" t="s">
        <v>926</v>
      </c>
      <c r="B45" s="258">
        <v>102021</v>
      </c>
      <c r="C45" s="259">
        <v>43029</v>
      </c>
      <c r="D45" s="258" t="s">
        <v>1590</v>
      </c>
      <c r="E45" s="258" t="s">
        <v>1317</v>
      </c>
      <c r="F45" s="258" t="s">
        <v>866</v>
      </c>
      <c r="G45" s="258" t="s">
        <v>875</v>
      </c>
      <c r="H45" s="258" t="s">
        <v>973</v>
      </c>
      <c r="I45" s="258" t="s">
        <v>159</v>
      </c>
      <c r="J45" s="260" t="s">
        <v>4133</v>
      </c>
      <c r="K45" s="261">
        <v>4</v>
      </c>
      <c r="L45" s="258"/>
      <c r="M45" s="262"/>
      <c r="N45" s="262"/>
      <c r="O45" s="258" t="s">
        <v>459</v>
      </c>
    </row>
    <row r="46" spans="1:15" x14ac:dyDescent="0.35">
      <c r="A46" s="258" t="s">
        <v>984</v>
      </c>
      <c r="B46" s="258">
        <v>102035</v>
      </c>
      <c r="C46" s="259">
        <v>43036</v>
      </c>
      <c r="D46" s="258" t="s">
        <v>1606</v>
      </c>
      <c r="E46" s="258" t="s">
        <v>1053</v>
      </c>
      <c r="F46" s="258" t="s">
        <v>989</v>
      </c>
      <c r="G46" s="258" t="s">
        <v>903</v>
      </c>
      <c r="H46" s="258" t="s">
        <v>1607</v>
      </c>
      <c r="I46" s="258" t="s">
        <v>141</v>
      </c>
      <c r="J46" s="260" t="s">
        <v>4124</v>
      </c>
      <c r="K46" s="261">
        <v>4</v>
      </c>
      <c r="L46" s="258"/>
      <c r="M46" s="262">
        <v>5493734507</v>
      </c>
      <c r="N46" s="262" t="s">
        <v>1608</v>
      </c>
      <c r="O46" s="258" t="s">
        <v>459</v>
      </c>
    </row>
    <row r="47" spans="1:15" x14ac:dyDescent="0.35">
      <c r="A47" s="258" t="s">
        <v>945</v>
      </c>
      <c r="B47" s="263">
        <v>102074</v>
      </c>
      <c r="C47" s="259">
        <v>43045</v>
      </c>
      <c r="D47" s="258" t="s">
        <v>1616</v>
      </c>
      <c r="E47" s="258" t="s">
        <v>1617</v>
      </c>
      <c r="F47" s="258" t="s">
        <v>947</v>
      </c>
      <c r="G47" s="258" t="s">
        <v>903</v>
      </c>
      <c r="H47" s="258" t="s">
        <v>1618</v>
      </c>
      <c r="I47" s="258" t="s">
        <v>154</v>
      </c>
      <c r="J47" s="258" t="s">
        <v>4135</v>
      </c>
      <c r="K47" s="261">
        <v>4</v>
      </c>
      <c r="L47" s="258"/>
      <c r="M47" s="262">
        <v>5424724551</v>
      </c>
      <c r="N47" s="262" t="s">
        <v>1619</v>
      </c>
      <c r="O47" s="263" t="s">
        <v>459</v>
      </c>
    </row>
    <row r="48" spans="1:15" x14ac:dyDescent="0.35">
      <c r="A48" s="258" t="s">
        <v>2303</v>
      </c>
      <c r="B48" s="263">
        <v>102076</v>
      </c>
      <c r="C48" s="259">
        <v>43045</v>
      </c>
      <c r="D48" s="258" t="s">
        <v>1620</v>
      </c>
      <c r="E48" s="258" t="s">
        <v>1621</v>
      </c>
      <c r="F48" s="258" t="s">
        <v>955</v>
      </c>
      <c r="G48" s="258" t="s">
        <v>1115</v>
      </c>
      <c r="H48" s="258" t="s">
        <v>1622</v>
      </c>
      <c r="I48" s="258" t="s">
        <v>141</v>
      </c>
      <c r="J48" s="258" t="s">
        <v>4136</v>
      </c>
      <c r="K48" s="261">
        <v>4</v>
      </c>
      <c r="L48" s="258"/>
      <c r="M48" s="262">
        <v>5333083285</v>
      </c>
      <c r="N48" s="262" t="s">
        <v>1623</v>
      </c>
      <c r="O48" s="263" t="s">
        <v>459</v>
      </c>
    </row>
    <row r="49" spans="1:15" x14ac:dyDescent="0.35">
      <c r="A49" s="258" t="s">
        <v>887</v>
      </c>
      <c r="B49" s="258">
        <v>102080</v>
      </c>
      <c r="C49" s="259">
        <v>43046</v>
      </c>
      <c r="D49" s="258" t="s">
        <v>1634</v>
      </c>
      <c r="E49" s="258" t="s">
        <v>1635</v>
      </c>
      <c r="F49" s="258" t="s">
        <v>1088</v>
      </c>
      <c r="G49" s="258" t="s">
        <v>1417</v>
      </c>
      <c r="H49" s="258" t="s">
        <v>1418</v>
      </c>
      <c r="I49" s="258" t="s">
        <v>908</v>
      </c>
      <c r="J49" s="260" t="s">
        <v>4137</v>
      </c>
      <c r="K49" s="261">
        <v>4</v>
      </c>
      <c r="L49" s="258"/>
      <c r="M49" s="262">
        <v>5052120318</v>
      </c>
      <c r="N49" s="262">
        <v>17387674328</v>
      </c>
      <c r="O49" s="258" t="s">
        <v>459</v>
      </c>
    </row>
    <row r="50" spans="1:15" x14ac:dyDescent="0.35">
      <c r="A50" s="258" t="s">
        <v>882</v>
      </c>
      <c r="B50" s="263">
        <v>102086</v>
      </c>
      <c r="C50" s="259">
        <v>43047</v>
      </c>
      <c r="D50" s="258" t="s">
        <v>1637</v>
      </c>
      <c r="E50" s="258" t="s">
        <v>1638</v>
      </c>
      <c r="F50" s="258" t="s">
        <v>866</v>
      </c>
      <c r="G50" s="258" t="s">
        <v>948</v>
      </c>
      <c r="H50" s="258" t="s">
        <v>1639</v>
      </c>
      <c r="I50" s="258" t="s">
        <v>908</v>
      </c>
      <c r="J50" s="258" t="s">
        <v>4138</v>
      </c>
      <c r="K50" s="261">
        <v>4</v>
      </c>
      <c r="L50" s="258"/>
      <c r="M50" s="262">
        <v>5305411394</v>
      </c>
      <c r="N50" s="262">
        <v>15922376072</v>
      </c>
      <c r="O50" s="263" t="s">
        <v>459</v>
      </c>
    </row>
    <row r="51" spans="1:15" x14ac:dyDescent="0.35">
      <c r="A51" s="258" t="s">
        <v>865</v>
      </c>
      <c r="B51" s="263">
        <v>102122</v>
      </c>
      <c r="C51" s="259">
        <v>43054</v>
      </c>
      <c r="D51" s="258" t="s">
        <v>1682</v>
      </c>
      <c r="E51" s="258" t="s">
        <v>1367</v>
      </c>
      <c r="F51" s="258" t="s">
        <v>1064</v>
      </c>
      <c r="G51" s="258" t="s">
        <v>875</v>
      </c>
      <c r="H51" s="258" t="s">
        <v>905</v>
      </c>
      <c r="I51" s="258" t="s">
        <v>906</v>
      </c>
      <c r="J51" s="258" t="s">
        <v>4139</v>
      </c>
      <c r="K51" s="261">
        <v>4</v>
      </c>
      <c r="L51" s="258"/>
      <c r="M51" s="262">
        <v>5492254263</v>
      </c>
      <c r="N51" s="262" t="s">
        <v>1683</v>
      </c>
      <c r="O51" s="263" t="s">
        <v>459</v>
      </c>
    </row>
    <row r="52" spans="1:15" x14ac:dyDescent="0.35">
      <c r="A52" s="258" t="s">
        <v>856</v>
      </c>
      <c r="B52" s="258">
        <v>102125</v>
      </c>
      <c r="C52" s="259">
        <v>43054</v>
      </c>
      <c r="D52" s="258" t="s">
        <v>1684</v>
      </c>
      <c r="E52" s="258" t="s">
        <v>1685</v>
      </c>
      <c r="F52" s="258" t="s">
        <v>1219</v>
      </c>
      <c r="G52" s="258" t="s">
        <v>1686</v>
      </c>
      <c r="H52" s="258" t="s">
        <v>1687</v>
      </c>
      <c r="I52" s="258" t="s">
        <v>171</v>
      </c>
      <c r="J52" s="260" t="s">
        <v>4140</v>
      </c>
      <c r="K52" s="261">
        <v>4</v>
      </c>
      <c r="L52" s="258" t="s">
        <v>1688</v>
      </c>
      <c r="M52" s="262">
        <v>5378583547</v>
      </c>
      <c r="N52" s="262">
        <v>19067797860</v>
      </c>
      <c r="O52" s="258" t="s">
        <v>459</v>
      </c>
    </row>
    <row r="53" spans="1:15" x14ac:dyDescent="0.35">
      <c r="A53" s="258" t="s">
        <v>2306</v>
      </c>
      <c r="B53" s="258">
        <v>102154</v>
      </c>
      <c r="C53" s="259">
        <v>43057</v>
      </c>
      <c r="D53" s="258" t="s">
        <v>1702</v>
      </c>
      <c r="E53" s="258" t="s">
        <v>1426</v>
      </c>
      <c r="F53" s="258" t="s">
        <v>937</v>
      </c>
      <c r="G53" s="258" t="s">
        <v>875</v>
      </c>
      <c r="H53" s="258" t="s">
        <v>921</v>
      </c>
      <c r="I53" s="258" t="s">
        <v>128</v>
      </c>
      <c r="J53" s="260" t="s">
        <v>4118</v>
      </c>
      <c r="K53" s="261">
        <v>4</v>
      </c>
      <c r="L53" s="258"/>
      <c r="M53" s="262">
        <v>5542249456</v>
      </c>
      <c r="N53" s="262">
        <v>21223199852</v>
      </c>
      <c r="O53" s="258" t="s">
        <v>459</v>
      </c>
    </row>
    <row r="54" spans="1:15" x14ac:dyDescent="0.35">
      <c r="A54" s="258" t="s">
        <v>2302</v>
      </c>
      <c r="B54" s="258">
        <v>102177</v>
      </c>
      <c r="C54" s="259">
        <v>43061</v>
      </c>
      <c r="D54" s="258" t="s">
        <v>1339</v>
      </c>
      <c r="E54" s="258" t="s">
        <v>1052</v>
      </c>
      <c r="F54" s="258" t="s">
        <v>989</v>
      </c>
      <c r="G54" s="258" t="s">
        <v>903</v>
      </c>
      <c r="H54" s="258" t="s">
        <v>1724</v>
      </c>
      <c r="I54" s="258" t="s">
        <v>915</v>
      </c>
      <c r="J54" s="260" t="s">
        <v>4141</v>
      </c>
      <c r="K54" s="261">
        <v>4</v>
      </c>
      <c r="L54" s="258"/>
      <c r="M54" s="262">
        <v>5079616305</v>
      </c>
      <c r="N54" s="262" t="s">
        <v>1608</v>
      </c>
      <c r="O54" s="258" t="s">
        <v>459</v>
      </c>
    </row>
    <row r="55" spans="1:15" x14ac:dyDescent="0.35">
      <c r="A55" s="258" t="s">
        <v>901</v>
      </c>
      <c r="B55" s="258">
        <v>102202</v>
      </c>
      <c r="C55" s="259">
        <v>43062</v>
      </c>
      <c r="D55" s="258" t="s">
        <v>1389</v>
      </c>
      <c r="E55" s="258" t="s">
        <v>1390</v>
      </c>
      <c r="F55" s="258" t="s">
        <v>962</v>
      </c>
      <c r="G55" s="258" t="s">
        <v>963</v>
      </c>
      <c r="H55" s="258" t="s">
        <v>1624</v>
      </c>
      <c r="I55" s="258" t="s">
        <v>156</v>
      </c>
      <c r="J55" s="258" t="s">
        <v>4142</v>
      </c>
      <c r="K55" s="261">
        <v>4</v>
      </c>
      <c r="L55" s="258"/>
      <c r="M55" s="262">
        <v>5051180000</v>
      </c>
      <c r="N55" s="262" t="s">
        <v>1734</v>
      </c>
      <c r="O55" s="258" t="s">
        <v>459</v>
      </c>
    </row>
    <row r="56" spans="1:15" x14ac:dyDescent="0.35">
      <c r="A56" s="258" t="s">
        <v>972</v>
      </c>
      <c r="B56" s="263">
        <v>102226</v>
      </c>
      <c r="C56" s="259">
        <v>43066</v>
      </c>
      <c r="D56" s="258" t="s">
        <v>1050</v>
      </c>
      <c r="E56" s="258" t="s">
        <v>1051</v>
      </c>
      <c r="F56" s="258" t="s">
        <v>968</v>
      </c>
      <c r="G56" s="258" t="s">
        <v>1681</v>
      </c>
      <c r="H56" s="258" t="s">
        <v>1754</v>
      </c>
      <c r="I56" s="258" t="s">
        <v>139</v>
      </c>
      <c r="J56" s="258" t="s">
        <v>4118</v>
      </c>
      <c r="K56" s="261">
        <v>4</v>
      </c>
      <c r="L56" s="258"/>
      <c r="M56" s="262">
        <v>5065622652</v>
      </c>
      <c r="N56" s="262" t="s">
        <v>1755</v>
      </c>
      <c r="O56" s="258" t="s">
        <v>459</v>
      </c>
    </row>
    <row r="57" spans="1:15" x14ac:dyDescent="0.35">
      <c r="A57" s="258" t="s">
        <v>2303</v>
      </c>
      <c r="B57" s="258">
        <v>102236</v>
      </c>
      <c r="C57" s="259">
        <v>43067</v>
      </c>
      <c r="D57" s="258" t="s">
        <v>1315</v>
      </c>
      <c r="E57" s="258" t="s">
        <v>1316</v>
      </c>
      <c r="F57" s="258" t="s">
        <v>955</v>
      </c>
      <c r="G57" s="258" t="s">
        <v>903</v>
      </c>
      <c r="H57" s="258" t="s">
        <v>1577</v>
      </c>
      <c r="I57" s="258" t="s">
        <v>1145</v>
      </c>
      <c r="J57" s="260" t="s">
        <v>4123</v>
      </c>
      <c r="K57" s="261">
        <v>4</v>
      </c>
      <c r="L57" s="258"/>
      <c r="M57" s="262">
        <v>5069943309</v>
      </c>
      <c r="N57" s="262" t="s">
        <v>1759</v>
      </c>
      <c r="O57" s="258" t="s">
        <v>459</v>
      </c>
    </row>
    <row r="58" spans="1:15" x14ac:dyDescent="0.35">
      <c r="A58" s="258" t="s">
        <v>858</v>
      </c>
      <c r="B58" s="258">
        <v>102250</v>
      </c>
      <c r="C58" s="259">
        <v>43068</v>
      </c>
      <c r="D58" s="258" t="s">
        <v>1778</v>
      </c>
      <c r="E58" s="258" t="s">
        <v>1779</v>
      </c>
      <c r="F58" s="258" t="s">
        <v>866</v>
      </c>
      <c r="G58" s="258" t="s">
        <v>875</v>
      </c>
      <c r="H58" s="258" t="s">
        <v>905</v>
      </c>
      <c r="I58" s="258" t="s">
        <v>159</v>
      </c>
      <c r="J58" s="260" t="s">
        <v>4143</v>
      </c>
      <c r="K58" s="261">
        <v>4</v>
      </c>
      <c r="L58" s="258"/>
      <c r="M58" s="262">
        <v>5397949879</v>
      </c>
      <c r="N58" s="262">
        <v>1910195187</v>
      </c>
      <c r="O58" s="258" t="s">
        <v>459</v>
      </c>
    </row>
    <row r="59" spans="1:15" x14ac:dyDescent="0.35">
      <c r="A59" s="258" t="s">
        <v>1860</v>
      </c>
      <c r="B59" s="258">
        <v>102254</v>
      </c>
      <c r="C59" s="259">
        <v>43069</v>
      </c>
      <c r="D59" s="258" t="s">
        <v>1780</v>
      </c>
      <c r="E59" s="258" t="s">
        <v>1781</v>
      </c>
      <c r="F59" s="258" t="s">
        <v>947</v>
      </c>
      <c r="G59" s="258" t="s">
        <v>903</v>
      </c>
      <c r="H59" s="258" t="s">
        <v>1602</v>
      </c>
      <c r="I59" s="258" t="s">
        <v>154</v>
      </c>
      <c r="J59" s="260" t="s">
        <v>4141</v>
      </c>
      <c r="K59" s="261">
        <v>4</v>
      </c>
      <c r="L59" s="258"/>
      <c r="M59" s="262" t="s">
        <v>1782</v>
      </c>
      <c r="N59" s="262" t="s">
        <v>1783</v>
      </c>
      <c r="O59" s="258" t="s">
        <v>459</v>
      </c>
    </row>
    <row r="60" spans="1:15" x14ac:dyDescent="0.35">
      <c r="A60" s="258" t="s">
        <v>974</v>
      </c>
      <c r="B60" s="258">
        <v>102297</v>
      </c>
      <c r="C60" s="259">
        <v>43077</v>
      </c>
      <c r="D60" s="258" t="s">
        <v>1832</v>
      </c>
      <c r="E60" s="258" t="s">
        <v>1833</v>
      </c>
      <c r="F60" s="258" t="s">
        <v>1834</v>
      </c>
      <c r="G60" s="258" t="s">
        <v>1835</v>
      </c>
      <c r="H60" s="258" t="s">
        <v>973</v>
      </c>
      <c r="I60" s="258" t="s">
        <v>92</v>
      </c>
      <c r="J60" s="260" t="s">
        <v>4144</v>
      </c>
      <c r="K60" s="261">
        <v>4</v>
      </c>
      <c r="L60" s="258"/>
      <c r="M60" s="262">
        <v>5432111237</v>
      </c>
      <c r="N60" s="262">
        <v>3240433161</v>
      </c>
      <c r="O60" s="258" t="s">
        <v>459</v>
      </c>
    </row>
    <row r="61" spans="1:15" x14ac:dyDescent="0.35">
      <c r="A61" s="258" t="s">
        <v>1860</v>
      </c>
      <c r="B61" s="263">
        <v>102309</v>
      </c>
      <c r="C61" s="259">
        <v>43081</v>
      </c>
      <c r="D61" s="258" t="s">
        <v>1340</v>
      </c>
      <c r="E61" s="258" t="s">
        <v>1093</v>
      </c>
      <c r="F61" s="258" t="s">
        <v>989</v>
      </c>
      <c r="G61" s="258" t="s">
        <v>903</v>
      </c>
      <c r="H61" s="258" t="s">
        <v>1607</v>
      </c>
      <c r="I61" s="258" t="s">
        <v>141</v>
      </c>
      <c r="J61" s="258" t="s">
        <v>1843</v>
      </c>
      <c r="K61" s="261">
        <v>4</v>
      </c>
      <c r="L61" s="258"/>
      <c r="M61" s="262">
        <v>5492262602</v>
      </c>
      <c r="N61" s="262" t="s">
        <v>1608</v>
      </c>
      <c r="O61" s="263" t="s">
        <v>459</v>
      </c>
    </row>
    <row r="62" spans="1:15" x14ac:dyDescent="0.35">
      <c r="A62" s="258" t="s">
        <v>2462</v>
      </c>
      <c r="B62" s="263">
        <v>102336</v>
      </c>
      <c r="C62" s="259">
        <v>43094</v>
      </c>
      <c r="D62" s="258" t="s">
        <v>1940</v>
      </c>
      <c r="E62" s="258" t="s">
        <v>1941</v>
      </c>
      <c r="F62" s="258" t="s">
        <v>1163</v>
      </c>
      <c r="G62" s="258" t="s">
        <v>1939</v>
      </c>
      <c r="H62" s="258" t="s">
        <v>1942</v>
      </c>
      <c r="I62" s="258" t="s">
        <v>154</v>
      </c>
      <c r="J62" s="258" t="s">
        <v>4145</v>
      </c>
      <c r="K62" s="261">
        <v>4</v>
      </c>
      <c r="L62" s="258"/>
      <c r="M62" s="262">
        <v>5435822756</v>
      </c>
      <c r="N62" s="262"/>
      <c r="O62" s="263" t="s">
        <v>459</v>
      </c>
    </row>
    <row r="63" spans="1:15" x14ac:dyDescent="0.35">
      <c r="A63" s="258" t="s">
        <v>2462</v>
      </c>
      <c r="B63" s="263">
        <v>102341</v>
      </c>
      <c r="C63" s="259">
        <v>43095</v>
      </c>
      <c r="D63" s="258" t="s">
        <v>1943</v>
      </c>
      <c r="E63" s="258" t="s">
        <v>1944</v>
      </c>
      <c r="F63" s="258" t="s">
        <v>1945</v>
      </c>
      <c r="G63" s="258" t="s">
        <v>235</v>
      </c>
      <c r="H63" s="258" t="s">
        <v>1946</v>
      </c>
      <c r="I63" s="258" t="s">
        <v>1947</v>
      </c>
      <c r="J63" s="258"/>
      <c r="K63" s="261">
        <v>4</v>
      </c>
      <c r="L63" s="258"/>
      <c r="M63" s="262">
        <v>5067985550</v>
      </c>
      <c r="N63" s="262" t="s">
        <v>1948</v>
      </c>
      <c r="O63" s="263" t="s">
        <v>459</v>
      </c>
    </row>
    <row r="64" spans="1:15" x14ac:dyDescent="0.35">
      <c r="A64" s="258" t="s">
        <v>882</v>
      </c>
      <c r="B64" s="263">
        <v>102401</v>
      </c>
      <c r="C64" s="259">
        <v>43172</v>
      </c>
      <c r="D64" s="258" t="s">
        <v>1757</v>
      </c>
      <c r="E64" s="258" t="s">
        <v>1758</v>
      </c>
      <c r="F64" s="258" t="s">
        <v>1691</v>
      </c>
      <c r="G64" s="258" t="s">
        <v>235</v>
      </c>
      <c r="H64" s="258" t="s">
        <v>854</v>
      </c>
      <c r="I64" s="258" t="s">
        <v>908</v>
      </c>
      <c r="J64" s="258" t="s">
        <v>4146</v>
      </c>
      <c r="K64" s="261">
        <v>4</v>
      </c>
      <c r="L64" s="258" t="s">
        <v>1989</v>
      </c>
      <c r="M64" s="262">
        <v>5346585960</v>
      </c>
      <c r="N64" s="262">
        <v>11032539734</v>
      </c>
      <c r="O64" s="263" t="s">
        <v>459</v>
      </c>
    </row>
    <row r="65" spans="1:15" x14ac:dyDescent="0.35">
      <c r="A65" s="258" t="s">
        <v>901</v>
      </c>
      <c r="B65" s="258">
        <v>102682</v>
      </c>
      <c r="C65" s="259">
        <v>43180</v>
      </c>
      <c r="D65" s="258" t="s">
        <v>1150</v>
      </c>
      <c r="E65" s="258" t="s">
        <v>1151</v>
      </c>
      <c r="F65" s="258" t="s">
        <v>968</v>
      </c>
      <c r="G65" s="258" t="s">
        <v>235</v>
      </c>
      <c r="H65" s="258" t="s">
        <v>854</v>
      </c>
      <c r="I65" s="258" t="s">
        <v>175</v>
      </c>
      <c r="J65" s="260" t="s">
        <v>4147</v>
      </c>
      <c r="K65" s="261">
        <v>4</v>
      </c>
      <c r="L65" s="258"/>
      <c r="M65" s="262">
        <v>5522033320</v>
      </c>
      <c r="N65" s="262" t="s">
        <v>1808</v>
      </c>
      <c r="O65" s="258" t="s">
        <v>381</v>
      </c>
    </row>
    <row r="66" spans="1:15" x14ac:dyDescent="0.35">
      <c r="A66" s="258" t="s">
        <v>2307</v>
      </c>
      <c r="B66" s="258">
        <v>102684</v>
      </c>
      <c r="C66" s="259">
        <v>43181</v>
      </c>
      <c r="D66" s="258" t="s">
        <v>1150</v>
      </c>
      <c r="E66" s="258" t="s">
        <v>1151</v>
      </c>
      <c r="F66" s="258" t="s">
        <v>968</v>
      </c>
      <c r="G66" s="258" t="s">
        <v>875</v>
      </c>
      <c r="H66" s="258" t="s">
        <v>973</v>
      </c>
      <c r="I66" s="258" t="s">
        <v>175</v>
      </c>
      <c r="J66" s="260" t="s">
        <v>4148</v>
      </c>
      <c r="K66" s="261">
        <v>2</v>
      </c>
      <c r="L66" s="258"/>
      <c r="M66" s="262"/>
      <c r="N66" s="262"/>
      <c r="O66" s="258" t="s">
        <v>381</v>
      </c>
    </row>
    <row r="67" spans="1:15" x14ac:dyDescent="0.35">
      <c r="A67" s="258" t="s">
        <v>2426</v>
      </c>
      <c r="B67" s="263">
        <v>102446</v>
      </c>
      <c r="C67" s="259">
        <v>43190</v>
      </c>
      <c r="D67" s="258" t="s">
        <v>1200</v>
      </c>
      <c r="E67" s="258" t="s">
        <v>1201</v>
      </c>
      <c r="F67" s="258" t="s">
        <v>869</v>
      </c>
      <c r="G67" s="258" t="s">
        <v>235</v>
      </c>
      <c r="H67" s="258" t="s">
        <v>1990</v>
      </c>
      <c r="I67" s="258" t="s">
        <v>131</v>
      </c>
      <c r="J67" s="258" t="s">
        <v>4135</v>
      </c>
      <c r="K67" s="261">
        <v>4</v>
      </c>
      <c r="L67" s="258"/>
      <c r="M67" s="262">
        <v>5423450349</v>
      </c>
      <c r="N67" s="262" t="s">
        <v>1615</v>
      </c>
      <c r="O67" s="263" t="s">
        <v>459</v>
      </c>
    </row>
    <row r="68" spans="1:15" x14ac:dyDescent="0.35">
      <c r="A68" s="258" t="s">
        <v>2306</v>
      </c>
      <c r="B68" s="258">
        <v>102515</v>
      </c>
      <c r="C68" s="259">
        <v>43200</v>
      </c>
      <c r="D68" s="258" t="s">
        <v>2072</v>
      </c>
      <c r="E68" s="258" t="s">
        <v>1411</v>
      </c>
      <c r="F68" s="258" t="s">
        <v>937</v>
      </c>
      <c r="G68" s="258" t="s">
        <v>235</v>
      </c>
      <c r="H68" s="258" t="s">
        <v>1283</v>
      </c>
      <c r="I68" s="258" t="s">
        <v>128</v>
      </c>
      <c r="J68" s="260" t="s">
        <v>4135</v>
      </c>
      <c r="K68" s="261">
        <v>4</v>
      </c>
      <c r="L68" s="258"/>
      <c r="M68" s="262">
        <v>5063598827</v>
      </c>
      <c r="N68" s="262" t="s">
        <v>1576</v>
      </c>
      <c r="O68" s="258" t="s">
        <v>459</v>
      </c>
    </row>
    <row r="69" spans="1:15" x14ac:dyDescent="0.35">
      <c r="A69" s="258" t="s">
        <v>939</v>
      </c>
      <c r="B69" s="258">
        <v>102528</v>
      </c>
      <c r="C69" s="259">
        <v>43201</v>
      </c>
      <c r="D69" s="258" t="s">
        <v>3725</v>
      </c>
      <c r="E69" s="258" t="s">
        <v>3726</v>
      </c>
      <c r="F69" s="258" t="s">
        <v>1010</v>
      </c>
      <c r="G69" s="258" t="s">
        <v>875</v>
      </c>
      <c r="H69" s="258" t="s">
        <v>2038</v>
      </c>
      <c r="I69" s="258" t="s">
        <v>170</v>
      </c>
      <c r="J69" s="260" t="s">
        <v>4112</v>
      </c>
      <c r="K69" s="261">
        <v>4</v>
      </c>
      <c r="L69" s="258"/>
      <c r="M69" s="262">
        <v>5322538127</v>
      </c>
      <c r="N69" s="262">
        <v>15094403354</v>
      </c>
      <c r="O69" s="258" t="s">
        <v>459</v>
      </c>
    </row>
    <row r="70" spans="1:15" x14ac:dyDescent="0.35">
      <c r="A70" s="258" t="s">
        <v>856</v>
      </c>
      <c r="B70" s="258">
        <v>102538</v>
      </c>
      <c r="C70" s="259">
        <v>43202</v>
      </c>
      <c r="D70" s="258" t="s">
        <v>2105</v>
      </c>
      <c r="E70" s="258" t="s">
        <v>2106</v>
      </c>
      <c r="F70" s="258" t="s">
        <v>898</v>
      </c>
      <c r="G70" s="258" t="s">
        <v>235</v>
      </c>
      <c r="H70" s="258" t="s">
        <v>870</v>
      </c>
      <c r="I70" s="258" t="s">
        <v>162</v>
      </c>
      <c r="J70" s="260" t="s">
        <v>4149</v>
      </c>
      <c r="K70" s="261">
        <v>4</v>
      </c>
      <c r="L70" s="258"/>
      <c r="M70" s="262">
        <v>5069243107</v>
      </c>
      <c r="N70" s="262" t="s">
        <v>2107</v>
      </c>
      <c r="O70" s="258" t="s">
        <v>459</v>
      </c>
    </row>
    <row r="71" spans="1:15" x14ac:dyDescent="0.35">
      <c r="A71" s="258" t="s">
        <v>928</v>
      </c>
      <c r="B71" s="258">
        <v>101717</v>
      </c>
      <c r="C71" s="259">
        <v>43103</v>
      </c>
      <c r="D71" s="258" t="s">
        <v>2110</v>
      </c>
      <c r="E71" s="258" t="s">
        <v>2111</v>
      </c>
      <c r="F71" s="258" t="s">
        <v>1064</v>
      </c>
      <c r="G71" s="258" t="s">
        <v>235</v>
      </c>
      <c r="H71" s="258" t="s">
        <v>870</v>
      </c>
      <c r="I71" s="258" t="s">
        <v>906</v>
      </c>
      <c r="J71" s="260" t="s">
        <v>4127</v>
      </c>
      <c r="K71" s="261">
        <v>4</v>
      </c>
      <c r="L71" s="258"/>
      <c r="M71" s="262">
        <v>5323662495</v>
      </c>
      <c r="N71" s="262"/>
      <c r="O71" s="258" t="s">
        <v>381</v>
      </c>
    </row>
    <row r="72" spans="1:15" x14ac:dyDescent="0.35">
      <c r="A72" s="258" t="s">
        <v>2436</v>
      </c>
      <c r="B72" s="263">
        <v>102318</v>
      </c>
      <c r="C72" s="259">
        <v>43087</v>
      </c>
      <c r="D72" s="258" t="s">
        <v>938</v>
      </c>
      <c r="E72" s="258" t="s">
        <v>1850</v>
      </c>
      <c r="F72" s="258" t="s">
        <v>890</v>
      </c>
      <c r="G72" s="258" t="s">
        <v>1696</v>
      </c>
      <c r="H72" s="258" t="s">
        <v>2186</v>
      </c>
      <c r="I72" s="258" t="s">
        <v>2187</v>
      </c>
      <c r="J72" s="258" t="s">
        <v>4150</v>
      </c>
      <c r="K72" s="261">
        <v>4</v>
      </c>
      <c r="L72" s="258"/>
      <c r="M72" s="262">
        <v>5426650790</v>
      </c>
      <c r="N72" s="262" t="s">
        <v>1851</v>
      </c>
      <c r="O72" s="258" t="s">
        <v>459</v>
      </c>
    </row>
    <row r="73" spans="1:15" x14ac:dyDescent="0.35">
      <c r="A73" s="258" t="s">
        <v>857</v>
      </c>
      <c r="B73" s="263">
        <v>102567</v>
      </c>
      <c r="C73" s="259">
        <v>43206</v>
      </c>
      <c r="D73" s="258" t="s">
        <v>1856</v>
      </c>
      <c r="E73" s="258" t="s">
        <v>1857</v>
      </c>
      <c r="F73" s="258" t="s">
        <v>968</v>
      </c>
      <c r="G73" s="258" t="s">
        <v>875</v>
      </c>
      <c r="H73" s="258" t="s">
        <v>874</v>
      </c>
      <c r="I73" s="258" t="s">
        <v>159</v>
      </c>
      <c r="J73" s="258" t="s">
        <v>4151</v>
      </c>
      <c r="K73" s="261">
        <v>3</v>
      </c>
      <c r="L73" s="258"/>
      <c r="M73" s="262">
        <v>5333666724</v>
      </c>
      <c r="N73" s="262" t="s">
        <v>1858</v>
      </c>
      <c r="O73" s="258" t="s">
        <v>459</v>
      </c>
    </row>
    <row r="74" spans="1:15" x14ac:dyDescent="0.35">
      <c r="A74" s="258" t="s">
        <v>943</v>
      </c>
      <c r="B74" s="258">
        <v>102645</v>
      </c>
      <c r="C74" s="259">
        <v>43211</v>
      </c>
      <c r="D74" s="258" t="s">
        <v>2152</v>
      </c>
      <c r="E74" s="258" t="s">
        <v>2153</v>
      </c>
      <c r="F74" s="258" t="s">
        <v>1320</v>
      </c>
      <c r="G74" s="258" t="s">
        <v>235</v>
      </c>
      <c r="H74" s="258" t="s">
        <v>870</v>
      </c>
      <c r="I74" s="258" t="s">
        <v>132</v>
      </c>
      <c r="J74" s="258" t="s">
        <v>2154</v>
      </c>
      <c r="K74" s="261">
        <v>4</v>
      </c>
      <c r="L74" s="258"/>
      <c r="M74" s="262">
        <v>5326013935</v>
      </c>
      <c r="N74" s="262" t="s">
        <v>2155</v>
      </c>
      <c r="O74" s="258" t="s">
        <v>459</v>
      </c>
    </row>
    <row r="75" spans="1:15" x14ac:dyDescent="0.35">
      <c r="A75" s="258" t="s">
        <v>857</v>
      </c>
      <c r="B75" s="263">
        <v>102752</v>
      </c>
      <c r="C75" s="259">
        <v>43214</v>
      </c>
      <c r="D75" s="258" t="s">
        <v>1341</v>
      </c>
      <c r="E75" s="258" t="s">
        <v>1342</v>
      </c>
      <c r="F75" s="258" t="s">
        <v>996</v>
      </c>
      <c r="G75" s="258" t="s">
        <v>235</v>
      </c>
      <c r="H75" s="258" t="s">
        <v>854</v>
      </c>
      <c r="I75" s="258" t="s">
        <v>2162</v>
      </c>
      <c r="J75" s="258" t="s">
        <v>4152</v>
      </c>
      <c r="K75" s="261">
        <v>4</v>
      </c>
      <c r="L75" s="258"/>
      <c r="M75" s="262">
        <v>5309410540</v>
      </c>
      <c r="N75" s="262" t="s">
        <v>1641</v>
      </c>
      <c r="O75" s="258" t="s">
        <v>459</v>
      </c>
    </row>
    <row r="76" spans="1:15" x14ac:dyDescent="0.35">
      <c r="A76" s="258" t="s">
        <v>872</v>
      </c>
      <c r="B76" s="263">
        <v>102757</v>
      </c>
      <c r="C76" s="259">
        <v>43215</v>
      </c>
      <c r="D76" s="258" t="s">
        <v>1952</v>
      </c>
      <c r="E76" s="258" t="s">
        <v>1953</v>
      </c>
      <c r="F76" s="258" t="s">
        <v>1954</v>
      </c>
      <c r="G76" s="258" t="s">
        <v>1996</v>
      </c>
      <c r="H76" s="258" t="s">
        <v>1997</v>
      </c>
      <c r="I76" s="258" t="s">
        <v>171</v>
      </c>
      <c r="J76" s="258" t="s">
        <v>4139</v>
      </c>
      <c r="K76" s="261">
        <v>3</v>
      </c>
      <c r="L76" s="258"/>
      <c r="M76" s="262">
        <v>5325614228</v>
      </c>
      <c r="N76" s="262" t="s">
        <v>1955</v>
      </c>
      <c r="O76" s="258" t="s">
        <v>459</v>
      </c>
    </row>
    <row r="77" spans="1:15" x14ac:dyDescent="0.35">
      <c r="A77" s="258" t="s">
        <v>858</v>
      </c>
      <c r="B77" s="263">
        <v>103028</v>
      </c>
      <c r="C77" s="259">
        <v>43222</v>
      </c>
      <c r="D77" s="258" t="s">
        <v>1697</v>
      </c>
      <c r="E77" s="258" t="s">
        <v>1698</v>
      </c>
      <c r="F77" s="258" t="s">
        <v>990</v>
      </c>
      <c r="G77" s="258" t="s">
        <v>235</v>
      </c>
      <c r="H77" s="258" t="s">
        <v>870</v>
      </c>
      <c r="I77" s="258" t="s">
        <v>2205</v>
      </c>
      <c r="J77" s="258" t="s">
        <v>4127</v>
      </c>
      <c r="K77" s="261">
        <v>4</v>
      </c>
      <c r="L77" s="258"/>
      <c r="M77" s="262">
        <v>5456809168</v>
      </c>
      <c r="N77" s="262" t="s">
        <v>1699</v>
      </c>
      <c r="O77" s="258" t="s">
        <v>459</v>
      </c>
    </row>
    <row r="78" spans="1:15" x14ac:dyDescent="0.35">
      <c r="A78" s="258" t="s">
        <v>2306</v>
      </c>
      <c r="B78" s="263">
        <v>103054</v>
      </c>
      <c r="C78" s="259">
        <v>43230</v>
      </c>
      <c r="D78" s="258" t="s">
        <v>2222</v>
      </c>
      <c r="E78" s="258" t="s">
        <v>2223</v>
      </c>
      <c r="F78" s="258" t="s">
        <v>980</v>
      </c>
      <c r="G78" s="258" t="s">
        <v>879</v>
      </c>
      <c r="H78" s="258" t="s">
        <v>880</v>
      </c>
      <c r="I78" s="258" t="s">
        <v>126</v>
      </c>
      <c r="J78" s="258" t="s">
        <v>4153</v>
      </c>
      <c r="K78" s="261">
        <v>4</v>
      </c>
      <c r="L78" s="258"/>
      <c r="M78" s="262">
        <v>5374475895</v>
      </c>
      <c r="N78" s="262" t="s">
        <v>2224</v>
      </c>
      <c r="O78" s="263" t="s">
        <v>459</v>
      </c>
    </row>
    <row r="79" spans="1:15" x14ac:dyDescent="0.35">
      <c r="A79" s="258" t="s">
        <v>1209</v>
      </c>
      <c r="B79" s="263">
        <v>103717</v>
      </c>
      <c r="C79" s="259">
        <v>43234</v>
      </c>
      <c r="D79" s="258" t="s">
        <v>1382</v>
      </c>
      <c r="E79" s="258" t="s">
        <v>1383</v>
      </c>
      <c r="F79" s="258" t="s">
        <v>896</v>
      </c>
      <c r="G79" s="258" t="s">
        <v>913</v>
      </c>
      <c r="H79" s="258" t="s">
        <v>2227</v>
      </c>
      <c r="I79" s="258" t="s">
        <v>146</v>
      </c>
      <c r="J79" s="258" t="s">
        <v>4154</v>
      </c>
      <c r="K79" s="261">
        <v>4</v>
      </c>
      <c r="L79" s="258"/>
      <c r="M79" s="264">
        <v>5055675845</v>
      </c>
      <c r="N79" s="264" t="s">
        <v>1703</v>
      </c>
      <c r="O79" s="263" t="s">
        <v>381</v>
      </c>
    </row>
    <row r="80" spans="1:15" x14ac:dyDescent="0.35">
      <c r="A80" s="258" t="s">
        <v>872</v>
      </c>
      <c r="B80" s="258">
        <v>102542</v>
      </c>
      <c r="C80" s="259">
        <v>43203</v>
      </c>
      <c r="D80" s="258" t="s">
        <v>2112</v>
      </c>
      <c r="E80" s="258" t="s">
        <v>2113</v>
      </c>
      <c r="F80" s="258" t="s">
        <v>1045</v>
      </c>
      <c r="G80" s="258" t="s">
        <v>235</v>
      </c>
      <c r="H80" s="258" t="s">
        <v>1279</v>
      </c>
      <c r="I80" s="258" t="s">
        <v>96</v>
      </c>
      <c r="J80" s="260" t="s">
        <v>4155</v>
      </c>
      <c r="K80" s="261">
        <v>4</v>
      </c>
      <c r="L80" s="258" t="s">
        <v>919</v>
      </c>
      <c r="M80" s="262">
        <v>5055145634</v>
      </c>
      <c r="N80" s="262"/>
      <c r="O80" s="258" t="s">
        <v>459</v>
      </c>
    </row>
    <row r="81" spans="1:16" x14ac:dyDescent="0.35">
      <c r="A81" s="258" t="s">
        <v>1938</v>
      </c>
      <c r="B81" s="258">
        <v>103066</v>
      </c>
      <c r="C81" s="259">
        <v>43241</v>
      </c>
      <c r="D81" s="258" t="s">
        <v>930</v>
      </c>
      <c r="E81" s="258" t="s">
        <v>931</v>
      </c>
      <c r="F81" s="258" t="s">
        <v>932</v>
      </c>
      <c r="G81" s="258" t="s">
        <v>235</v>
      </c>
      <c r="H81" s="258" t="s">
        <v>870</v>
      </c>
      <c r="I81" s="258" t="s">
        <v>139</v>
      </c>
      <c r="J81" s="260">
        <v>4617</v>
      </c>
      <c r="K81" s="261">
        <v>4</v>
      </c>
      <c r="L81" s="258"/>
      <c r="M81" s="262">
        <v>5304017862</v>
      </c>
      <c r="N81" s="262"/>
      <c r="O81" s="258" t="s">
        <v>459</v>
      </c>
    </row>
    <row r="82" spans="1:16" x14ac:dyDescent="0.35">
      <c r="A82" s="258" t="s">
        <v>1799</v>
      </c>
      <c r="B82" s="258">
        <v>103731</v>
      </c>
      <c r="C82" s="259">
        <v>43262</v>
      </c>
      <c r="D82" s="258" t="s">
        <v>2268</v>
      </c>
      <c r="E82" s="258" t="s">
        <v>1950</v>
      </c>
      <c r="F82" s="258" t="s">
        <v>958</v>
      </c>
      <c r="G82" s="258" t="s">
        <v>875</v>
      </c>
      <c r="H82" s="258" t="s">
        <v>1988</v>
      </c>
      <c r="I82" s="258" t="s">
        <v>154</v>
      </c>
      <c r="J82" s="260" t="s">
        <v>4156</v>
      </c>
      <c r="K82" s="261">
        <v>4</v>
      </c>
      <c r="L82" s="258"/>
      <c r="M82" s="262">
        <v>5321717614</v>
      </c>
      <c r="N82" s="262" t="s">
        <v>1951</v>
      </c>
      <c r="O82" s="258" t="s">
        <v>381</v>
      </c>
    </row>
    <row r="83" spans="1:16" x14ac:dyDescent="0.35">
      <c r="A83" s="258" t="s">
        <v>926</v>
      </c>
      <c r="B83" s="263">
        <v>103118</v>
      </c>
      <c r="C83" s="259">
        <v>43281</v>
      </c>
      <c r="D83" s="258" t="s">
        <v>2309</v>
      </c>
      <c r="E83" s="258" t="s">
        <v>2310</v>
      </c>
      <c r="F83" s="258" t="s">
        <v>990</v>
      </c>
      <c r="G83" s="258" t="s">
        <v>235</v>
      </c>
      <c r="H83" s="258" t="s">
        <v>870</v>
      </c>
      <c r="I83" s="258" t="s">
        <v>157</v>
      </c>
      <c r="J83" s="258" t="s">
        <v>4127</v>
      </c>
      <c r="K83" s="261">
        <v>4</v>
      </c>
      <c r="L83" s="258"/>
      <c r="M83" s="262" t="s">
        <v>1694</v>
      </c>
      <c r="N83" s="262" t="s">
        <v>2311</v>
      </c>
      <c r="O83" s="263" t="s">
        <v>459</v>
      </c>
    </row>
    <row r="84" spans="1:16" x14ac:dyDescent="0.35">
      <c r="A84" s="258" t="s">
        <v>1092</v>
      </c>
      <c r="B84" s="258">
        <v>103121</v>
      </c>
      <c r="C84" s="259">
        <v>43285</v>
      </c>
      <c r="D84" s="258" t="s">
        <v>2312</v>
      </c>
      <c r="E84" s="258" t="s">
        <v>2313</v>
      </c>
      <c r="F84" s="258" t="s">
        <v>904</v>
      </c>
      <c r="G84" s="258" t="s">
        <v>235</v>
      </c>
      <c r="H84" s="258" t="s">
        <v>870</v>
      </c>
      <c r="I84" s="258" t="s">
        <v>141</v>
      </c>
      <c r="J84" s="260" t="s">
        <v>4131</v>
      </c>
      <c r="K84" s="261">
        <v>4</v>
      </c>
      <c r="L84" s="258"/>
      <c r="M84" s="262">
        <v>5452520111</v>
      </c>
      <c r="N84" s="262" t="s">
        <v>2314</v>
      </c>
      <c r="O84" s="258" t="s">
        <v>459</v>
      </c>
    </row>
    <row r="85" spans="1:16" x14ac:dyDescent="0.35">
      <c r="A85" s="258" t="s">
        <v>1220</v>
      </c>
      <c r="B85" s="258">
        <v>100165</v>
      </c>
      <c r="C85" s="259">
        <v>42378</v>
      </c>
      <c r="D85" s="258" t="s">
        <v>999</v>
      </c>
      <c r="E85" s="258" t="s">
        <v>1000</v>
      </c>
      <c r="F85" s="258" t="s">
        <v>853</v>
      </c>
      <c r="G85" s="258" t="s">
        <v>2387</v>
      </c>
      <c r="H85" s="258" t="s">
        <v>2388</v>
      </c>
      <c r="I85" s="258" t="s">
        <v>966</v>
      </c>
      <c r="J85" s="260" t="s">
        <v>4157</v>
      </c>
      <c r="K85" s="261">
        <v>4</v>
      </c>
      <c r="L85" s="258"/>
      <c r="M85" s="262">
        <v>5445800303</v>
      </c>
      <c r="N85" s="262"/>
      <c r="O85" s="258" t="s">
        <v>459</v>
      </c>
    </row>
    <row r="86" spans="1:16" x14ac:dyDescent="0.35">
      <c r="A86" s="258" t="s">
        <v>2382</v>
      </c>
      <c r="B86" s="258">
        <v>103147</v>
      </c>
      <c r="C86" s="259">
        <v>43393</v>
      </c>
      <c r="D86" s="258" t="s">
        <v>1056</v>
      </c>
      <c r="E86" s="258" t="s">
        <v>1058</v>
      </c>
      <c r="F86" s="258" t="s">
        <v>911</v>
      </c>
      <c r="G86" s="258" t="s">
        <v>903</v>
      </c>
      <c r="H86" s="258" t="s">
        <v>2475</v>
      </c>
      <c r="I86" s="258" t="s">
        <v>2476</v>
      </c>
      <c r="J86" s="260">
        <v>2315</v>
      </c>
      <c r="K86" s="261">
        <v>4</v>
      </c>
      <c r="L86" s="258"/>
      <c r="M86" s="262" t="s">
        <v>1089</v>
      </c>
      <c r="N86" s="262">
        <v>23500481384</v>
      </c>
      <c r="O86" s="258" t="s">
        <v>459</v>
      </c>
    </row>
    <row r="87" spans="1:16" x14ac:dyDescent="0.35">
      <c r="A87" s="258" t="s">
        <v>2428</v>
      </c>
      <c r="B87" s="258">
        <v>103148</v>
      </c>
      <c r="C87" s="259">
        <v>43393</v>
      </c>
      <c r="D87" s="258" t="s">
        <v>1056</v>
      </c>
      <c r="E87" s="258" t="s">
        <v>1057</v>
      </c>
      <c r="F87" s="258" t="s">
        <v>884</v>
      </c>
      <c r="G87" s="258" t="s">
        <v>235</v>
      </c>
      <c r="H87" s="258" t="s">
        <v>994</v>
      </c>
      <c r="I87" s="258" t="s">
        <v>126</v>
      </c>
      <c r="J87" s="260">
        <v>1317</v>
      </c>
      <c r="K87" s="261">
        <v>4</v>
      </c>
      <c r="L87" s="258"/>
      <c r="M87" s="262" t="s">
        <v>1089</v>
      </c>
      <c r="N87" s="262">
        <v>23500481384</v>
      </c>
      <c r="O87" s="258" t="s">
        <v>459</v>
      </c>
    </row>
    <row r="88" spans="1:16" x14ac:dyDescent="0.35">
      <c r="A88" s="258" t="s">
        <v>872</v>
      </c>
      <c r="B88" s="258">
        <v>103748</v>
      </c>
      <c r="C88" s="259">
        <v>43393</v>
      </c>
      <c r="D88" s="258" t="s">
        <v>2478</v>
      </c>
      <c r="E88" s="258" t="s">
        <v>2479</v>
      </c>
      <c r="F88" s="258" t="s">
        <v>904</v>
      </c>
      <c r="G88" s="258" t="s">
        <v>875</v>
      </c>
      <c r="H88" s="258" t="s">
        <v>973</v>
      </c>
      <c r="I88" s="258" t="s">
        <v>154</v>
      </c>
      <c r="J88" s="258">
        <v>2215</v>
      </c>
      <c r="K88" s="261">
        <v>2</v>
      </c>
      <c r="L88" s="258"/>
      <c r="M88" s="262">
        <v>5423206586</v>
      </c>
      <c r="N88" s="262">
        <v>21865193522</v>
      </c>
      <c r="O88" s="258" t="s">
        <v>381</v>
      </c>
    </row>
    <row r="89" spans="1:16" x14ac:dyDescent="0.35">
      <c r="A89" s="258" t="s">
        <v>943</v>
      </c>
      <c r="B89" s="258">
        <v>103085</v>
      </c>
      <c r="C89" s="259">
        <v>43402</v>
      </c>
      <c r="D89" s="258" t="s">
        <v>2614</v>
      </c>
      <c r="E89" s="258" t="s">
        <v>2615</v>
      </c>
      <c r="F89" s="258" t="s">
        <v>941</v>
      </c>
      <c r="G89" s="258" t="s">
        <v>957</v>
      </c>
      <c r="H89" s="258" t="s">
        <v>2616</v>
      </c>
      <c r="I89" s="258" t="s">
        <v>154</v>
      </c>
      <c r="J89" s="260" t="s">
        <v>4158</v>
      </c>
      <c r="K89" s="261">
        <v>4</v>
      </c>
      <c r="L89" s="258" t="s">
        <v>2617</v>
      </c>
      <c r="M89" s="262">
        <v>5438126070</v>
      </c>
      <c r="N89" s="262"/>
      <c r="O89" s="258" t="s">
        <v>459</v>
      </c>
      <c r="P89" t="s">
        <v>2618</v>
      </c>
    </row>
    <row r="90" spans="1:16" x14ac:dyDescent="0.35">
      <c r="A90" s="258" t="s">
        <v>872</v>
      </c>
      <c r="B90" s="258">
        <v>103163</v>
      </c>
      <c r="C90" s="259">
        <v>43399</v>
      </c>
      <c r="D90" s="258" t="s">
        <v>1689</v>
      </c>
      <c r="E90" s="258" t="s">
        <v>1690</v>
      </c>
      <c r="F90" s="258" t="s">
        <v>1691</v>
      </c>
      <c r="G90" s="258" t="s">
        <v>903</v>
      </c>
      <c r="H90" s="258" t="s">
        <v>2463</v>
      </c>
      <c r="I90" s="258" t="s">
        <v>154</v>
      </c>
      <c r="J90" s="260">
        <v>1017</v>
      </c>
      <c r="K90" s="261">
        <v>4</v>
      </c>
      <c r="L90" s="258"/>
      <c r="M90" s="262" t="s">
        <v>2498</v>
      </c>
      <c r="N90" s="262">
        <v>27098418784</v>
      </c>
      <c r="O90" s="258" t="s">
        <v>459</v>
      </c>
    </row>
    <row r="91" spans="1:16" x14ac:dyDescent="0.35">
      <c r="A91" s="258" t="s">
        <v>864</v>
      </c>
      <c r="B91" s="258">
        <v>103189</v>
      </c>
      <c r="C91" s="259">
        <v>43402</v>
      </c>
      <c r="D91" s="258" t="s">
        <v>2533</v>
      </c>
      <c r="E91" s="258" t="s">
        <v>2534</v>
      </c>
      <c r="F91" s="258" t="s">
        <v>2535</v>
      </c>
      <c r="G91" s="258" t="s">
        <v>1700</v>
      </c>
      <c r="H91" s="258" t="s">
        <v>2536</v>
      </c>
      <c r="I91" s="258" t="s">
        <v>2537</v>
      </c>
      <c r="J91" s="260">
        <v>616</v>
      </c>
      <c r="K91" s="261">
        <v>4</v>
      </c>
      <c r="L91" s="258"/>
      <c r="M91" s="262" t="s">
        <v>2538</v>
      </c>
      <c r="N91" s="262">
        <v>24682084486</v>
      </c>
      <c r="O91" s="258" t="s">
        <v>459</v>
      </c>
    </row>
    <row r="92" spans="1:16" x14ac:dyDescent="0.35">
      <c r="A92" s="258" t="s">
        <v>2508</v>
      </c>
      <c r="B92" s="258">
        <v>103192</v>
      </c>
      <c r="C92" s="259">
        <v>43403</v>
      </c>
      <c r="D92" s="258" t="s">
        <v>2546</v>
      </c>
      <c r="E92" s="258" t="s">
        <v>2547</v>
      </c>
      <c r="F92" s="258" t="s">
        <v>911</v>
      </c>
      <c r="G92" s="258" t="s">
        <v>903</v>
      </c>
      <c r="H92" s="258" t="s">
        <v>2548</v>
      </c>
      <c r="I92" s="258" t="s">
        <v>1612</v>
      </c>
      <c r="J92" s="260">
        <v>3612</v>
      </c>
      <c r="K92" s="261">
        <v>4</v>
      </c>
      <c r="L92" s="258"/>
      <c r="M92" s="262" t="s">
        <v>2549</v>
      </c>
      <c r="N92" s="262">
        <v>16165366318</v>
      </c>
      <c r="O92" s="258" t="s">
        <v>459</v>
      </c>
    </row>
    <row r="93" spans="1:16" x14ac:dyDescent="0.35">
      <c r="A93" s="258" t="s">
        <v>928</v>
      </c>
      <c r="B93" s="258">
        <v>103614</v>
      </c>
      <c r="C93" s="259">
        <v>43404</v>
      </c>
      <c r="D93" s="258" t="s">
        <v>1048</v>
      </c>
      <c r="E93" s="258" t="s">
        <v>2211</v>
      </c>
      <c r="F93" s="258" t="s">
        <v>918</v>
      </c>
      <c r="G93" s="258" t="s">
        <v>235</v>
      </c>
      <c r="H93" s="258" t="s">
        <v>2488</v>
      </c>
      <c r="I93" s="258" t="s">
        <v>154</v>
      </c>
      <c r="J93" s="260">
        <v>1313</v>
      </c>
      <c r="K93" s="261">
        <v>2</v>
      </c>
      <c r="L93" s="258"/>
      <c r="M93" s="262">
        <v>5323134900</v>
      </c>
      <c r="N93" s="262">
        <v>20920210310</v>
      </c>
      <c r="O93" s="258" t="s">
        <v>381</v>
      </c>
    </row>
    <row r="94" spans="1:16" x14ac:dyDescent="0.35">
      <c r="A94" s="258" t="s">
        <v>2539</v>
      </c>
      <c r="B94" s="258">
        <v>103209</v>
      </c>
      <c r="C94" s="259">
        <v>43407</v>
      </c>
      <c r="D94" s="258" t="s">
        <v>2315</v>
      </c>
      <c r="E94" s="258" t="s">
        <v>2316</v>
      </c>
      <c r="F94" s="258" t="s">
        <v>1640</v>
      </c>
      <c r="G94" s="258" t="s">
        <v>235</v>
      </c>
      <c r="H94" s="258" t="s">
        <v>2568</v>
      </c>
      <c r="I94" s="258" t="s">
        <v>1731</v>
      </c>
      <c r="J94" s="260">
        <v>2418</v>
      </c>
      <c r="K94" s="261">
        <v>4</v>
      </c>
      <c r="L94" s="258"/>
      <c r="M94" s="262" t="s">
        <v>2317</v>
      </c>
      <c r="N94" s="262">
        <v>59722524264</v>
      </c>
      <c r="O94" s="258" t="s">
        <v>459</v>
      </c>
    </row>
    <row r="95" spans="1:16" x14ac:dyDescent="0.35">
      <c r="A95" s="258" t="s">
        <v>916</v>
      </c>
      <c r="B95" s="258">
        <v>103210</v>
      </c>
      <c r="C95" s="259">
        <v>43407</v>
      </c>
      <c r="D95" s="258" t="s">
        <v>2562</v>
      </c>
      <c r="E95" s="258" t="s">
        <v>2569</v>
      </c>
      <c r="F95" s="258" t="s">
        <v>1040</v>
      </c>
      <c r="G95" s="258" t="s">
        <v>867</v>
      </c>
      <c r="H95" s="258" t="s">
        <v>2570</v>
      </c>
      <c r="I95" s="258" t="s">
        <v>915</v>
      </c>
      <c r="J95" s="260">
        <v>318</v>
      </c>
      <c r="K95" s="261">
        <v>4</v>
      </c>
      <c r="L95" s="258"/>
      <c r="M95" s="262" t="s">
        <v>2564</v>
      </c>
      <c r="N95" s="262">
        <v>8370080316</v>
      </c>
      <c r="O95" s="258" t="s">
        <v>459</v>
      </c>
    </row>
    <row r="96" spans="1:16" x14ac:dyDescent="0.35">
      <c r="A96" s="258" t="s">
        <v>4001</v>
      </c>
      <c r="B96" s="258">
        <v>103221</v>
      </c>
      <c r="C96" s="259">
        <v>43410</v>
      </c>
      <c r="D96" s="258" t="s">
        <v>1789</v>
      </c>
      <c r="E96" s="258" t="s">
        <v>1790</v>
      </c>
      <c r="F96" s="258" t="s">
        <v>1791</v>
      </c>
      <c r="G96" s="258" t="s">
        <v>235</v>
      </c>
      <c r="H96" s="258" t="s">
        <v>994</v>
      </c>
      <c r="I96" s="258" t="s">
        <v>132</v>
      </c>
      <c r="J96" s="260">
        <v>816</v>
      </c>
      <c r="K96" s="261">
        <v>4</v>
      </c>
      <c r="L96" s="258" t="s">
        <v>1792</v>
      </c>
      <c r="M96" s="262" t="s">
        <v>2585</v>
      </c>
      <c r="N96" s="262"/>
      <c r="O96" s="258" t="s">
        <v>459</v>
      </c>
    </row>
    <row r="97" spans="1:16" x14ac:dyDescent="0.35">
      <c r="A97" s="258" t="s">
        <v>2430</v>
      </c>
      <c r="B97" s="258">
        <v>103624</v>
      </c>
      <c r="C97" s="259">
        <v>43410</v>
      </c>
      <c r="D97" s="258" t="s">
        <v>2588</v>
      </c>
      <c r="E97" s="258" t="s">
        <v>2589</v>
      </c>
      <c r="F97" s="258" t="s">
        <v>1701</v>
      </c>
      <c r="G97" s="258" t="s">
        <v>1177</v>
      </c>
      <c r="H97" s="258" t="s">
        <v>2590</v>
      </c>
      <c r="I97" s="258" t="s">
        <v>132</v>
      </c>
      <c r="J97" s="260">
        <v>515</v>
      </c>
      <c r="K97" s="261">
        <v>4</v>
      </c>
      <c r="L97" s="258"/>
      <c r="M97" s="262">
        <v>5055443261</v>
      </c>
      <c r="N97" s="262"/>
      <c r="O97" s="258" t="s">
        <v>381</v>
      </c>
    </row>
    <row r="98" spans="1:16" x14ac:dyDescent="0.35">
      <c r="A98" s="258" t="s">
        <v>877</v>
      </c>
      <c r="B98" s="258">
        <v>103228</v>
      </c>
      <c r="C98" s="259">
        <v>43412</v>
      </c>
      <c r="D98" s="258" t="s">
        <v>1239</v>
      </c>
      <c r="E98" s="258" t="s">
        <v>1240</v>
      </c>
      <c r="F98" s="258" t="s">
        <v>1040</v>
      </c>
      <c r="G98" s="258" t="s">
        <v>867</v>
      </c>
      <c r="H98" s="258" t="s">
        <v>2570</v>
      </c>
      <c r="I98" s="258" t="s">
        <v>915</v>
      </c>
      <c r="J98" s="260">
        <v>1816</v>
      </c>
      <c r="K98" s="261">
        <v>4</v>
      </c>
      <c r="L98" s="258"/>
      <c r="M98" s="262" t="s">
        <v>2598</v>
      </c>
      <c r="N98" s="262">
        <v>27262649648</v>
      </c>
      <c r="O98" s="258" t="s">
        <v>459</v>
      </c>
    </row>
    <row r="99" spans="1:16" x14ac:dyDescent="0.35">
      <c r="A99" s="258" t="s">
        <v>943</v>
      </c>
      <c r="B99" s="258">
        <v>103231</v>
      </c>
      <c r="C99" s="259">
        <v>43413</v>
      </c>
      <c r="D99" s="258" t="s">
        <v>2140</v>
      </c>
      <c r="E99" s="258" t="s">
        <v>1367</v>
      </c>
      <c r="F99" s="258" t="s">
        <v>1064</v>
      </c>
      <c r="G99" s="258" t="s">
        <v>235</v>
      </c>
      <c r="H99" s="258" t="s">
        <v>2446</v>
      </c>
      <c r="I99" s="258" t="s">
        <v>2599</v>
      </c>
      <c r="J99" s="260">
        <v>1518</v>
      </c>
      <c r="K99" s="261">
        <v>4</v>
      </c>
      <c r="L99" s="258"/>
      <c r="M99" s="262" t="s">
        <v>2600</v>
      </c>
      <c r="N99" s="262">
        <v>17897000822</v>
      </c>
      <c r="O99" s="258" t="s">
        <v>459</v>
      </c>
    </row>
    <row r="100" spans="1:16" x14ac:dyDescent="0.35">
      <c r="A100" s="258" t="s">
        <v>1209</v>
      </c>
      <c r="B100" s="258">
        <v>103239</v>
      </c>
      <c r="C100" s="259">
        <v>43414</v>
      </c>
      <c r="D100" s="258" t="s">
        <v>2269</v>
      </c>
      <c r="E100" s="258" t="s">
        <v>2270</v>
      </c>
      <c r="F100" s="258" t="s">
        <v>878</v>
      </c>
      <c r="G100" s="258" t="s">
        <v>903</v>
      </c>
      <c r="H100" s="258" t="s">
        <v>2611</v>
      </c>
      <c r="I100" s="258" t="s">
        <v>164</v>
      </c>
      <c r="J100" s="260" t="s">
        <v>4159</v>
      </c>
      <c r="K100" s="261">
        <v>4</v>
      </c>
      <c r="L100" s="258"/>
      <c r="M100" s="262">
        <v>5498223058</v>
      </c>
      <c r="N100" s="262" t="s">
        <v>2271</v>
      </c>
      <c r="O100" s="258" t="s">
        <v>459</v>
      </c>
    </row>
    <row r="101" spans="1:16" x14ac:dyDescent="0.35">
      <c r="A101" s="258" t="s">
        <v>984</v>
      </c>
      <c r="B101" s="258">
        <v>103241</v>
      </c>
      <c r="C101" s="259">
        <v>43414</v>
      </c>
      <c r="D101" s="258" t="s">
        <v>1984</v>
      </c>
      <c r="E101" s="258" t="s">
        <v>1985</v>
      </c>
      <c r="F101" s="258" t="s">
        <v>933</v>
      </c>
      <c r="G101" s="258" t="s">
        <v>879</v>
      </c>
      <c r="H101" s="258" t="s">
        <v>2612</v>
      </c>
      <c r="I101" s="258" t="s">
        <v>163</v>
      </c>
      <c r="J101" s="260">
        <v>3417</v>
      </c>
      <c r="K101" s="261">
        <v>4</v>
      </c>
      <c r="L101" s="258"/>
      <c r="M101" s="262" t="s">
        <v>2613</v>
      </c>
      <c r="N101" s="262">
        <v>21685184588</v>
      </c>
      <c r="O101" s="258" t="s">
        <v>459</v>
      </c>
    </row>
    <row r="102" spans="1:16" x14ac:dyDescent="0.35">
      <c r="A102" s="258" t="s">
        <v>939</v>
      </c>
      <c r="B102" s="258">
        <v>103245</v>
      </c>
      <c r="C102" s="259">
        <v>43417</v>
      </c>
      <c r="D102" s="258" t="s">
        <v>2657</v>
      </c>
      <c r="E102" s="258" t="s">
        <v>2658</v>
      </c>
      <c r="F102" s="258" t="s">
        <v>922</v>
      </c>
      <c r="G102" s="258" t="s">
        <v>923</v>
      </c>
      <c r="H102" s="258" t="s">
        <v>1695</v>
      </c>
      <c r="I102" s="258" t="s">
        <v>908</v>
      </c>
      <c r="J102" s="260">
        <v>4216</v>
      </c>
      <c r="K102" s="261">
        <v>4</v>
      </c>
      <c r="L102" s="258"/>
      <c r="M102" s="262" t="s">
        <v>2659</v>
      </c>
      <c r="N102" s="262">
        <v>46795213546</v>
      </c>
      <c r="O102" s="258" t="s">
        <v>459</v>
      </c>
      <c r="P102" t="s">
        <v>2651</v>
      </c>
    </row>
    <row r="103" spans="1:16" x14ac:dyDescent="0.35">
      <c r="A103" s="258" t="s">
        <v>888</v>
      </c>
      <c r="B103" s="258">
        <v>103254</v>
      </c>
      <c r="C103" s="259">
        <v>43418</v>
      </c>
      <c r="D103" s="258" t="s">
        <v>1760</v>
      </c>
      <c r="E103" s="258" t="s">
        <v>1761</v>
      </c>
      <c r="F103" s="258" t="s">
        <v>1054</v>
      </c>
      <c r="G103" s="258" t="s">
        <v>875</v>
      </c>
      <c r="H103" s="258" t="s">
        <v>2673</v>
      </c>
      <c r="I103" s="258" t="s">
        <v>1762</v>
      </c>
      <c r="J103" s="260">
        <v>416</v>
      </c>
      <c r="K103" s="261">
        <v>4</v>
      </c>
      <c r="L103" s="258"/>
      <c r="M103" s="262" t="s">
        <v>2674</v>
      </c>
      <c r="N103" s="262">
        <v>55534123626</v>
      </c>
      <c r="O103" s="258" t="s">
        <v>459</v>
      </c>
    </row>
    <row r="104" spans="1:16" x14ac:dyDescent="0.35">
      <c r="A104" s="258" t="s">
        <v>1103</v>
      </c>
      <c r="B104" s="258">
        <v>103260</v>
      </c>
      <c r="C104" s="259">
        <v>43418</v>
      </c>
      <c r="D104" s="258" t="s">
        <v>2678</v>
      </c>
      <c r="E104" s="258" t="s">
        <v>2679</v>
      </c>
      <c r="F104" s="258" t="s">
        <v>937</v>
      </c>
      <c r="G104" s="258" t="s">
        <v>875</v>
      </c>
      <c r="H104" s="258" t="s">
        <v>2503</v>
      </c>
      <c r="I104" s="258" t="s">
        <v>1128</v>
      </c>
      <c r="J104" s="260">
        <v>516</v>
      </c>
      <c r="K104" s="261">
        <v>4</v>
      </c>
      <c r="L104" s="258"/>
      <c r="M104" s="262" t="s">
        <v>2680</v>
      </c>
      <c r="N104" s="262">
        <v>15178400590</v>
      </c>
      <c r="O104" s="258" t="s">
        <v>459</v>
      </c>
    </row>
    <row r="105" spans="1:16" x14ac:dyDescent="0.35">
      <c r="A105" s="258" t="s">
        <v>887</v>
      </c>
      <c r="B105" s="258">
        <v>103261</v>
      </c>
      <c r="C105" s="259">
        <v>43418</v>
      </c>
      <c r="D105" s="258" t="s">
        <v>1461</v>
      </c>
      <c r="E105" s="258" t="s">
        <v>1462</v>
      </c>
      <c r="F105" s="258" t="s">
        <v>1463</v>
      </c>
      <c r="G105" s="258" t="s">
        <v>963</v>
      </c>
      <c r="H105" s="258" t="s">
        <v>2681</v>
      </c>
      <c r="I105" s="258" t="s">
        <v>171</v>
      </c>
      <c r="J105" s="260">
        <v>1014</v>
      </c>
      <c r="K105" s="261">
        <v>4</v>
      </c>
      <c r="L105" s="258"/>
      <c r="M105" s="262" t="s">
        <v>2682</v>
      </c>
      <c r="N105" s="262">
        <v>39223665208</v>
      </c>
      <c r="O105" s="258" t="s">
        <v>459</v>
      </c>
    </row>
    <row r="106" spans="1:16" x14ac:dyDescent="0.35">
      <c r="A106" s="258" t="s">
        <v>882</v>
      </c>
      <c r="B106" s="258">
        <v>103283</v>
      </c>
      <c r="C106" s="259">
        <v>43419</v>
      </c>
      <c r="D106" s="258" t="s">
        <v>999</v>
      </c>
      <c r="E106" s="258" t="s">
        <v>1000</v>
      </c>
      <c r="F106" s="258" t="s">
        <v>853</v>
      </c>
      <c r="G106" s="258" t="s">
        <v>867</v>
      </c>
      <c r="H106" s="258" t="s">
        <v>2687</v>
      </c>
      <c r="I106" s="258" t="s">
        <v>863</v>
      </c>
      <c r="J106" s="260">
        <v>413</v>
      </c>
      <c r="K106" s="261">
        <v>4</v>
      </c>
      <c r="L106" s="258" t="s">
        <v>919</v>
      </c>
      <c r="M106" s="262" t="s">
        <v>2688</v>
      </c>
      <c r="N106" s="262">
        <v>23089677888</v>
      </c>
      <c r="O106" s="258" t="s">
        <v>459</v>
      </c>
    </row>
    <row r="107" spans="1:16" x14ac:dyDescent="0.35">
      <c r="A107" s="258" t="s">
        <v>2429</v>
      </c>
      <c r="B107" s="258">
        <v>103645</v>
      </c>
      <c r="C107" s="259">
        <v>43419</v>
      </c>
      <c r="D107" s="258" t="s">
        <v>2690</v>
      </c>
      <c r="E107" s="258" t="s">
        <v>2691</v>
      </c>
      <c r="F107" s="258" t="s">
        <v>904</v>
      </c>
      <c r="G107" s="258" t="s">
        <v>2692</v>
      </c>
      <c r="H107" s="258" t="s">
        <v>2693</v>
      </c>
      <c r="I107" s="258" t="s">
        <v>154</v>
      </c>
      <c r="J107" s="260" t="s">
        <v>2694</v>
      </c>
      <c r="K107" s="261">
        <v>4</v>
      </c>
      <c r="L107" s="258"/>
      <c r="M107" s="262" t="s">
        <v>2695</v>
      </c>
      <c r="N107" s="262">
        <v>16273364732</v>
      </c>
      <c r="O107" s="258" t="s">
        <v>381</v>
      </c>
    </row>
    <row r="108" spans="1:16" x14ac:dyDescent="0.35">
      <c r="A108" s="258" t="s">
        <v>2428</v>
      </c>
      <c r="B108" s="263">
        <v>103653</v>
      </c>
      <c r="C108" s="259">
        <v>43420</v>
      </c>
      <c r="D108" s="258" t="s">
        <v>2126</v>
      </c>
      <c r="E108" s="258" t="s">
        <v>2127</v>
      </c>
      <c r="F108" s="258" t="s">
        <v>896</v>
      </c>
      <c r="G108" s="258" t="s">
        <v>913</v>
      </c>
      <c r="H108" s="258" t="s">
        <v>2504</v>
      </c>
      <c r="I108" s="258" t="s">
        <v>146</v>
      </c>
      <c r="J108" s="258">
        <v>4010</v>
      </c>
      <c r="K108" s="261">
        <v>4</v>
      </c>
      <c r="L108" s="258"/>
      <c r="M108" s="262">
        <v>5366248859</v>
      </c>
      <c r="N108" s="262"/>
      <c r="O108" s="258" t="s">
        <v>381</v>
      </c>
    </row>
    <row r="109" spans="1:16" x14ac:dyDescent="0.35">
      <c r="A109" s="258" t="s">
        <v>1103</v>
      </c>
      <c r="B109" s="263">
        <v>103292</v>
      </c>
      <c r="C109" s="259">
        <v>43420</v>
      </c>
      <c r="D109" s="258" t="s">
        <v>1986</v>
      </c>
      <c r="E109" s="258" t="s">
        <v>1987</v>
      </c>
      <c r="F109" s="258" t="s">
        <v>1157</v>
      </c>
      <c r="G109" s="258" t="s">
        <v>2703</v>
      </c>
      <c r="H109" s="258" t="s">
        <v>2704</v>
      </c>
      <c r="I109" s="258" t="s">
        <v>2582</v>
      </c>
      <c r="J109" s="258" t="s">
        <v>2705</v>
      </c>
      <c r="K109" s="261">
        <v>4</v>
      </c>
      <c r="L109" s="258"/>
      <c r="M109" s="262" t="s">
        <v>2706</v>
      </c>
      <c r="N109" s="262">
        <v>10900542012</v>
      </c>
      <c r="O109" s="258" t="s">
        <v>459</v>
      </c>
    </row>
    <row r="110" spans="1:16" x14ac:dyDescent="0.35">
      <c r="A110" s="258" t="s">
        <v>2432</v>
      </c>
      <c r="B110" s="263">
        <v>103300</v>
      </c>
      <c r="C110" s="259">
        <v>43420</v>
      </c>
      <c r="D110" s="258" t="s">
        <v>2264</v>
      </c>
      <c r="E110" s="258" t="s">
        <v>2265</v>
      </c>
      <c r="F110" s="258" t="s">
        <v>904</v>
      </c>
      <c r="G110" s="258" t="s">
        <v>867</v>
      </c>
      <c r="H110" s="258" t="s">
        <v>1622</v>
      </c>
      <c r="I110" s="258" t="s">
        <v>915</v>
      </c>
      <c r="J110" s="258">
        <v>4815</v>
      </c>
      <c r="K110" s="261">
        <v>4</v>
      </c>
      <c r="L110" s="258"/>
      <c r="M110" s="262" t="s">
        <v>2710</v>
      </c>
      <c r="N110" s="262">
        <v>19939231782</v>
      </c>
      <c r="O110" s="258" t="s">
        <v>459</v>
      </c>
    </row>
    <row r="111" spans="1:16" x14ac:dyDescent="0.35">
      <c r="A111" s="258" t="s">
        <v>883</v>
      </c>
      <c r="B111" s="258">
        <v>103656</v>
      </c>
      <c r="C111" s="259">
        <v>43421</v>
      </c>
      <c r="D111" s="258" t="s">
        <v>1197</v>
      </c>
      <c r="E111" s="258" t="s">
        <v>1198</v>
      </c>
      <c r="F111" s="258" t="s">
        <v>1063</v>
      </c>
      <c r="G111" s="258" t="s">
        <v>875</v>
      </c>
      <c r="H111" s="258" t="s">
        <v>973</v>
      </c>
      <c r="I111" s="258" t="s">
        <v>154</v>
      </c>
      <c r="J111" s="260">
        <v>1514</v>
      </c>
      <c r="K111" s="261">
        <v>4</v>
      </c>
      <c r="L111" s="258"/>
      <c r="M111" s="262">
        <v>5322871460</v>
      </c>
      <c r="N111" s="262"/>
      <c r="O111" s="258" t="s">
        <v>381</v>
      </c>
    </row>
    <row r="112" spans="1:16" x14ac:dyDescent="0.35">
      <c r="A112" s="258" t="s">
        <v>2304</v>
      </c>
      <c r="B112" s="258">
        <v>103317</v>
      </c>
      <c r="C112" s="259">
        <v>43421</v>
      </c>
      <c r="D112" s="258" t="s">
        <v>1161</v>
      </c>
      <c r="E112" s="258" t="s">
        <v>1183</v>
      </c>
      <c r="F112" s="258" t="s">
        <v>955</v>
      </c>
      <c r="G112" s="258" t="s">
        <v>867</v>
      </c>
      <c r="H112" s="258" t="s">
        <v>868</v>
      </c>
      <c r="I112" s="258" t="s">
        <v>141</v>
      </c>
      <c r="J112" s="260">
        <v>2116</v>
      </c>
      <c r="K112" s="261">
        <v>4</v>
      </c>
      <c r="L112" s="258"/>
      <c r="M112" s="262" t="s">
        <v>2727</v>
      </c>
      <c r="N112" s="262">
        <v>17092355338</v>
      </c>
      <c r="O112" s="258" t="s">
        <v>459</v>
      </c>
    </row>
    <row r="113" spans="1:15" x14ac:dyDescent="0.35">
      <c r="A113" s="258" t="s">
        <v>2305</v>
      </c>
      <c r="B113" s="258">
        <v>103331</v>
      </c>
      <c r="C113" s="259">
        <v>43421</v>
      </c>
      <c r="D113" s="258" t="s">
        <v>2278</v>
      </c>
      <c r="E113" s="258" t="s">
        <v>2279</v>
      </c>
      <c r="F113" s="258" t="s">
        <v>937</v>
      </c>
      <c r="G113" s="258" t="s">
        <v>875</v>
      </c>
      <c r="H113" s="258" t="s">
        <v>973</v>
      </c>
      <c r="I113" s="258" t="s">
        <v>1378</v>
      </c>
      <c r="J113" s="260">
        <v>1218</v>
      </c>
      <c r="K113" s="261">
        <v>4</v>
      </c>
      <c r="L113" s="258"/>
      <c r="M113" s="262" t="s">
        <v>2739</v>
      </c>
      <c r="N113" s="262">
        <v>21301198050</v>
      </c>
      <c r="O113" s="258" t="s">
        <v>459</v>
      </c>
    </row>
    <row r="114" spans="1:15" x14ac:dyDescent="0.35">
      <c r="A114" s="258" t="s">
        <v>1209</v>
      </c>
      <c r="B114" s="258">
        <v>103343</v>
      </c>
      <c r="C114" s="259">
        <v>43423</v>
      </c>
      <c r="D114" s="265" t="s">
        <v>2741</v>
      </c>
      <c r="E114" s="258" t="s">
        <v>2742</v>
      </c>
      <c r="F114" s="258" t="s">
        <v>922</v>
      </c>
      <c r="G114" s="258" t="s">
        <v>963</v>
      </c>
      <c r="H114" s="258" t="s">
        <v>2581</v>
      </c>
      <c r="I114" s="258" t="s">
        <v>863</v>
      </c>
      <c r="J114" s="260">
        <v>2215</v>
      </c>
      <c r="K114" s="261">
        <v>4</v>
      </c>
      <c r="L114" s="258"/>
      <c r="M114" s="262" t="s">
        <v>2743</v>
      </c>
      <c r="N114" s="262">
        <v>18154302116</v>
      </c>
      <c r="O114" s="258" t="s">
        <v>459</v>
      </c>
    </row>
    <row r="115" spans="1:15" x14ac:dyDescent="0.35">
      <c r="A115" s="258" t="s">
        <v>2305</v>
      </c>
      <c r="B115" s="258">
        <v>103672</v>
      </c>
      <c r="C115" s="259">
        <v>43424</v>
      </c>
      <c r="D115" s="258" t="s">
        <v>1210</v>
      </c>
      <c r="E115" s="258" t="s">
        <v>1211</v>
      </c>
      <c r="F115" s="258" t="s">
        <v>918</v>
      </c>
      <c r="G115" s="258" t="s">
        <v>903</v>
      </c>
      <c r="H115" s="258" t="s">
        <v>2748</v>
      </c>
      <c r="I115" s="258" t="s">
        <v>141</v>
      </c>
      <c r="J115" s="260">
        <v>2115</v>
      </c>
      <c r="K115" s="261">
        <v>4</v>
      </c>
      <c r="L115" s="258"/>
      <c r="M115" s="262">
        <v>5059152884</v>
      </c>
      <c r="N115" s="262">
        <v>24742095834</v>
      </c>
      <c r="O115" s="258" t="s">
        <v>381</v>
      </c>
    </row>
    <row r="116" spans="1:15" x14ac:dyDescent="0.35">
      <c r="A116" s="258" t="s">
        <v>872</v>
      </c>
      <c r="B116" s="263">
        <v>103679</v>
      </c>
      <c r="C116" s="259">
        <v>43424</v>
      </c>
      <c r="D116" s="258" t="s">
        <v>2234</v>
      </c>
      <c r="E116" s="258" t="s">
        <v>2235</v>
      </c>
      <c r="F116" s="258" t="s">
        <v>918</v>
      </c>
      <c r="G116" s="258" t="s">
        <v>875</v>
      </c>
      <c r="H116" s="258" t="s">
        <v>905</v>
      </c>
      <c r="I116" s="258" t="s">
        <v>169</v>
      </c>
      <c r="J116" s="258">
        <v>2215</v>
      </c>
      <c r="K116" s="261">
        <v>4</v>
      </c>
      <c r="L116" s="258"/>
      <c r="M116" s="262">
        <v>5534534203</v>
      </c>
      <c r="N116" s="262">
        <v>15901376888</v>
      </c>
      <c r="O116" s="258" t="s">
        <v>381</v>
      </c>
    </row>
    <row r="117" spans="1:15" x14ac:dyDescent="0.35">
      <c r="A117" s="258" t="s">
        <v>888</v>
      </c>
      <c r="B117" s="263">
        <v>103356</v>
      </c>
      <c r="C117" s="259">
        <v>43424</v>
      </c>
      <c r="D117" s="258" t="s">
        <v>938</v>
      </c>
      <c r="E117" s="258" t="s">
        <v>1966</v>
      </c>
      <c r="F117" s="258" t="s">
        <v>1171</v>
      </c>
      <c r="G117" s="258" t="s">
        <v>963</v>
      </c>
      <c r="H117" s="258" t="s">
        <v>2206</v>
      </c>
      <c r="I117" s="258" t="s">
        <v>557</v>
      </c>
      <c r="J117" s="258">
        <v>4217</v>
      </c>
      <c r="K117" s="261">
        <v>4</v>
      </c>
      <c r="L117" s="258"/>
      <c r="M117" s="262" t="s">
        <v>1967</v>
      </c>
      <c r="N117" s="262">
        <v>710215259</v>
      </c>
      <c r="O117" s="258" t="s">
        <v>459</v>
      </c>
    </row>
    <row r="118" spans="1:15" x14ac:dyDescent="0.35">
      <c r="A118" s="258" t="s">
        <v>2428</v>
      </c>
      <c r="B118" s="258">
        <v>103358</v>
      </c>
      <c r="C118" s="259">
        <v>43424</v>
      </c>
      <c r="D118" s="258" t="s">
        <v>1161</v>
      </c>
      <c r="E118" s="258" t="s">
        <v>2184</v>
      </c>
      <c r="F118" s="258" t="s">
        <v>955</v>
      </c>
      <c r="G118" s="258" t="s">
        <v>867</v>
      </c>
      <c r="H118" s="258" t="s">
        <v>2185</v>
      </c>
      <c r="I118" s="258" t="s">
        <v>141</v>
      </c>
      <c r="J118" s="260">
        <v>2216</v>
      </c>
      <c r="K118" s="261">
        <v>4</v>
      </c>
      <c r="L118" s="258"/>
      <c r="M118" s="262" t="s">
        <v>2727</v>
      </c>
      <c r="N118" s="262">
        <v>10762548306</v>
      </c>
      <c r="O118" s="258" t="s">
        <v>459</v>
      </c>
    </row>
    <row r="119" spans="1:15" x14ac:dyDescent="0.35">
      <c r="A119" s="258" t="s">
        <v>2304</v>
      </c>
      <c r="B119" s="258">
        <v>103362</v>
      </c>
      <c r="C119" s="259">
        <v>43424</v>
      </c>
      <c r="D119" s="258" t="s">
        <v>1161</v>
      </c>
      <c r="E119" s="258" t="s">
        <v>1394</v>
      </c>
      <c r="F119" s="258" t="s">
        <v>955</v>
      </c>
      <c r="G119" s="258" t="s">
        <v>235</v>
      </c>
      <c r="H119" s="258" t="s">
        <v>2531</v>
      </c>
      <c r="I119" s="258" t="s">
        <v>141</v>
      </c>
      <c r="J119" s="260">
        <v>2918</v>
      </c>
      <c r="K119" s="261">
        <v>4</v>
      </c>
      <c r="L119" s="258"/>
      <c r="M119" s="262" t="s">
        <v>2727</v>
      </c>
      <c r="N119" s="262">
        <v>13954460608</v>
      </c>
      <c r="O119" s="258" t="s">
        <v>459</v>
      </c>
    </row>
    <row r="120" spans="1:15" x14ac:dyDescent="0.35">
      <c r="A120" s="258" t="s">
        <v>946</v>
      </c>
      <c r="B120" s="258">
        <v>103363</v>
      </c>
      <c r="C120" s="259">
        <v>43424</v>
      </c>
      <c r="D120" s="258" t="s">
        <v>2275</v>
      </c>
      <c r="E120" s="258" t="s">
        <v>2276</v>
      </c>
      <c r="F120" s="258" t="s">
        <v>2277</v>
      </c>
      <c r="G120" s="258" t="s">
        <v>963</v>
      </c>
      <c r="H120" s="258" t="s">
        <v>2753</v>
      </c>
      <c r="I120" s="258" t="s">
        <v>2754</v>
      </c>
      <c r="J120" s="260" t="s">
        <v>2755</v>
      </c>
      <c r="K120" s="261">
        <v>4</v>
      </c>
      <c r="L120" s="258"/>
      <c r="M120" s="262" t="s">
        <v>2685</v>
      </c>
      <c r="N120" s="262">
        <v>10762548306</v>
      </c>
      <c r="O120" s="258" t="s">
        <v>459</v>
      </c>
    </row>
    <row r="121" spans="1:15" x14ac:dyDescent="0.35">
      <c r="A121" s="258" t="s">
        <v>934</v>
      </c>
      <c r="B121" s="258">
        <v>103372</v>
      </c>
      <c r="C121" s="259">
        <v>43424</v>
      </c>
      <c r="D121" s="258" t="s">
        <v>1856</v>
      </c>
      <c r="E121" s="258" t="s">
        <v>1859</v>
      </c>
      <c r="F121" s="258" t="s">
        <v>1054</v>
      </c>
      <c r="G121" s="258" t="s">
        <v>991</v>
      </c>
      <c r="H121" s="258" t="s">
        <v>2763</v>
      </c>
      <c r="I121" s="258" t="s">
        <v>1762</v>
      </c>
      <c r="J121" s="260">
        <v>817</v>
      </c>
      <c r="K121" s="261">
        <v>4</v>
      </c>
      <c r="L121" s="258"/>
      <c r="M121" s="262" t="s">
        <v>2764</v>
      </c>
      <c r="N121" s="262">
        <v>17428325776</v>
      </c>
      <c r="O121" s="258" t="s">
        <v>459</v>
      </c>
    </row>
    <row r="122" spans="1:15" x14ac:dyDescent="0.35">
      <c r="A122" s="258" t="s">
        <v>2308</v>
      </c>
      <c r="B122" s="258">
        <v>103384</v>
      </c>
      <c r="C122" s="259">
        <v>43425</v>
      </c>
      <c r="D122" s="258" t="s">
        <v>2160</v>
      </c>
      <c r="E122" s="258" t="s">
        <v>2161</v>
      </c>
      <c r="F122" s="258" t="s">
        <v>911</v>
      </c>
      <c r="G122" s="258" t="s">
        <v>2769</v>
      </c>
      <c r="H122" s="258" t="s">
        <v>2770</v>
      </c>
      <c r="I122" s="258" t="s">
        <v>126</v>
      </c>
      <c r="J122" s="260">
        <v>1316</v>
      </c>
      <c r="K122" s="261">
        <v>4</v>
      </c>
      <c r="L122" s="258"/>
      <c r="M122" s="262" t="s">
        <v>2656</v>
      </c>
      <c r="N122" s="262">
        <v>19918261298</v>
      </c>
      <c r="O122" s="258" t="s">
        <v>459</v>
      </c>
    </row>
    <row r="123" spans="1:15" x14ac:dyDescent="0.35">
      <c r="A123" s="258" t="s">
        <v>2426</v>
      </c>
      <c r="B123" s="258">
        <v>103385</v>
      </c>
      <c r="C123" s="259">
        <v>43425</v>
      </c>
      <c r="D123" s="258" t="s">
        <v>1780</v>
      </c>
      <c r="E123" s="258" t="s">
        <v>1862</v>
      </c>
      <c r="F123" s="258" t="s">
        <v>947</v>
      </c>
      <c r="G123" s="258" t="s">
        <v>867</v>
      </c>
      <c r="H123" s="258" t="s">
        <v>2485</v>
      </c>
      <c r="I123" s="258" t="s">
        <v>908</v>
      </c>
      <c r="J123" s="258">
        <v>3517</v>
      </c>
      <c r="K123" s="261">
        <v>4</v>
      </c>
      <c r="L123" s="258"/>
      <c r="M123" s="262" t="s">
        <v>2771</v>
      </c>
      <c r="N123" s="262">
        <v>19303263760</v>
      </c>
      <c r="O123" s="258" t="s">
        <v>459</v>
      </c>
    </row>
    <row r="124" spans="1:15" x14ac:dyDescent="0.35">
      <c r="A124" s="258" t="s">
        <v>2462</v>
      </c>
      <c r="B124" s="258">
        <v>103387</v>
      </c>
      <c r="C124" s="259">
        <v>43425</v>
      </c>
      <c r="D124" s="258" t="s">
        <v>2775</v>
      </c>
      <c r="E124" s="258" t="s">
        <v>2776</v>
      </c>
      <c r="F124" s="258" t="s">
        <v>980</v>
      </c>
      <c r="G124" s="258" t="s">
        <v>963</v>
      </c>
      <c r="H124" s="258" t="s">
        <v>2777</v>
      </c>
      <c r="I124" s="258" t="s">
        <v>152</v>
      </c>
      <c r="J124" s="260">
        <v>3712</v>
      </c>
      <c r="K124" s="261">
        <v>4</v>
      </c>
      <c r="L124" s="258"/>
      <c r="M124" s="262" t="s">
        <v>2778</v>
      </c>
      <c r="N124" s="262">
        <v>10234713720</v>
      </c>
      <c r="O124" s="258" t="s">
        <v>459</v>
      </c>
    </row>
    <row r="125" spans="1:15" x14ac:dyDescent="0.35">
      <c r="A125" s="258" t="s">
        <v>901</v>
      </c>
      <c r="B125" s="258">
        <v>103396</v>
      </c>
      <c r="C125" s="259">
        <v>43426</v>
      </c>
      <c r="D125" s="258" t="s">
        <v>2788</v>
      </c>
      <c r="E125" s="258" t="s">
        <v>2789</v>
      </c>
      <c r="F125" s="258" t="s">
        <v>1041</v>
      </c>
      <c r="G125" s="258" t="s">
        <v>879</v>
      </c>
      <c r="H125" s="258" t="s">
        <v>2790</v>
      </c>
      <c r="I125" s="258" t="s">
        <v>2120</v>
      </c>
      <c r="J125" s="260">
        <v>2718</v>
      </c>
      <c r="K125" s="261">
        <v>4</v>
      </c>
      <c r="L125" s="258"/>
      <c r="M125" s="262" t="s">
        <v>2791</v>
      </c>
      <c r="N125" s="262">
        <v>22615151496</v>
      </c>
      <c r="O125" s="258" t="s">
        <v>459</v>
      </c>
    </row>
    <row r="126" spans="1:15" x14ac:dyDescent="0.35">
      <c r="A126" s="258" t="s">
        <v>943</v>
      </c>
      <c r="B126" s="258">
        <v>103400</v>
      </c>
      <c r="C126" s="259">
        <v>43426</v>
      </c>
      <c r="D126" s="258" t="s">
        <v>1376</v>
      </c>
      <c r="E126" s="258" t="s">
        <v>940</v>
      </c>
      <c r="F126" s="258" t="s">
        <v>866</v>
      </c>
      <c r="G126" s="258" t="s">
        <v>948</v>
      </c>
      <c r="H126" s="258" t="s">
        <v>1420</v>
      </c>
      <c r="I126" s="258" t="s">
        <v>154</v>
      </c>
      <c r="J126" s="260">
        <v>1617</v>
      </c>
      <c r="K126" s="261">
        <v>4</v>
      </c>
      <c r="L126" s="258"/>
      <c r="M126" s="262" t="s">
        <v>2794</v>
      </c>
      <c r="N126" s="262">
        <v>31526103562</v>
      </c>
      <c r="O126" s="258" t="s">
        <v>459</v>
      </c>
    </row>
    <row r="127" spans="1:15" x14ac:dyDescent="0.35">
      <c r="A127" s="258" t="s">
        <v>1209</v>
      </c>
      <c r="B127" s="263">
        <v>103417</v>
      </c>
      <c r="C127" s="259">
        <v>43428</v>
      </c>
      <c r="D127" s="258" t="s">
        <v>2229</v>
      </c>
      <c r="E127" s="258" t="s">
        <v>2230</v>
      </c>
      <c r="F127" s="258" t="s">
        <v>1064</v>
      </c>
      <c r="G127" s="258" t="s">
        <v>235</v>
      </c>
      <c r="H127" s="258" t="s">
        <v>2683</v>
      </c>
      <c r="I127" s="258" t="s">
        <v>157</v>
      </c>
      <c r="J127" s="258">
        <v>1318</v>
      </c>
      <c r="K127" s="261">
        <v>4</v>
      </c>
      <c r="L127" s="258"/>
      <c r="M127" s="262" t="s">
        <v>2803</v>
      </c>
      <c r="N127" s="262">
        <v>19729204330</v>
      </c>
      <c r="O127" s="258" t="s">
        <v>459</v>
      </c>
    </row>
    <row r="128" spans="1:15" x14ac:dyDescent="0.35">
      <c r="A128" s="258" t="s">
        <v>899</v>
      </c>
      <c r="B128" s="258">
        <v>103421</v>
      </c>
      <c r="C128" s="259">
        <v>43428</v>
      </c>
      <c r="D128" s="258" t="s">
        <v>2108</v>
      </c>
      <c r="E128" s="258" t="s">
        <v>2109</v>
      </c>
      <c r="F128" s="258" t="s">
        <v>968</v>
      </c>
      <c r="G128" s="258" t="s">
        <v>875</v>
      </c>
      <c r="H128" s="258" t="s">
        <v>2804</v>
      </c>
      <c r="I128" s="258" t="s">
        <v>154</v>
      </c>
      <c r="J128" s="260">
        <v>4015</v>
      </c>
      <c r="K128" s="261">
        <v>4</v>
      </c>
      <c r="L128" s="258"/>
      <c r="M128" s="262" t="s">
        <v>2805</v>
      </c>
      <c r="N128" s="262">
        <v>7070306053</v>
      </c>
      <c r="O128" s="258" t="s">
        <v>459</v>
      </c>
    </row>
    <row r="129" spans="1:16" x14ac:dyDescent="0.35">
      <c r="A129" s="258" t="s">
        <v>2307</v>
      </c>
      <c r="B129" s="258">
        <v>103433</v>
      </c>
      <c r="C129" s="259">
        <v>43431</v>
      </c>
      <c r="D129" s="258" t="s">
        <v>2819</v>
      </c>
      <c r="E129" s="258" t="s">
        <v>2820</v>
      </c>
      <c r="F129" s="258" t="s">
        <v>955</v>
      </c>
      <c r="G129" s="258" t="s">
        <v>903</v>
      </c>
      <c r="H129" s="258" t="s">
        <v>2611</v>
      </c>
      <c r="I129" s="258" t="s">
        <v>1612</v>
      </c>
      <c r="J129" s="260">
        <v>1618</v>
      </c>
      <c r="K129" s="261">
        <v>4</v>
      </c>
      <c r="L129" s="258"/>
      <c r="M129" s="262" t="s">
        <v>2821</v>
      </c>
      <c r="N129" s="262">
        <v>18131878580</v>
      </c>
      <c r="O129" s="258" t="s">
        <v>459</v>
      </c>
    </row>
    <row r="130" spans="1:16" x14ac:dyDescent="0.35">
      <c r="A130" s="258" t="s">
        <v>934</v>
      </c>
      <c r="B130" s="263">
        <v>103700</v>
      </c>
      <c r="C130" s="259">
        <v>43431</v>
      </c>
      <c r="D130" s="258" t="s">
        <v>1811</v>
      </c>
      <c r="E130" s="258" t="s">
        <v>1812</v>
      </c>
      <c r="F130" s="258" t="s">
        <v>968</v>
      </c>
      <c r="G130" s="258" t="s">
        <v>1609</v>
      </c>
      <c r="H130" s="258" t="s">
        <v>1624</v>
      </c>
      <c r="I130" s="258" t="s">
        <v>148</v>
      </c>
      <c r="J130" s="258">
        <v>1617</v>
      </c>
      <c r="K130" s="261">
        <v>4</v>
      </c>
      <c r="L130" s="258"/>
      <c r="M130" s="262">
        <v>5062348570</v>
      </c>
      <c r="N130" s="262">
        <v>5062348570</v>
      </c>
      <c r="O130" s="263" t="s">
        <v>381</v>
      </c>
    </row>
    <row r="131" spans="1:16" x14ac:dyDescent="0.35">
      <c r="A131" s="258" t="s">
        <v>2508</v>
      </c>
      <c r="B131" s="263">
        <v>103365</v>
      </c>
      <c r="C131" s="259">
        <v>43432</v>
      </c>
      <c r="D131" s="258" t="s">
        <v>4002</v>
      </c>
      <c r="E131" s="258" t="s">
        <v>4003</v>
      </c>
      <c r="F131" s="258" t="s">
        <v>968</v>
      </c>
      <c r="G131" s="258" t="s">
        <v>1700</v>
      </c>
      <c r="H131" s="258" t="s">
        <v>4004</v>
      </c>
      <c r="I131" s="258" t="s">
        <v>173</v>
      </c>
      <c r="J131" s="258">
        <v>5115</v>
      </c>
      <c r="K131" s="261">
        <v>4</v>
      </c>
      <c r="L131" s="258"/>
      <c r="M131" s="262" t="s">
        <v>4005</v>
      </c>
      <c r="N131" s="262"/>
      <c r="O131" s="263" t="s">
        <v>459</v>
      </c>
    </row>
    <row r="132" spans="1:16" x14ac:dyDescent="0.35">
      <c r="A132" s="258" t="s">
        <v>2436</v>
      </c>
      <c r="B132" s="258">
        <v>103458</v>
      </c>
      <c r="C132" s="259">
        <v>43434</v>
      </c>
      <c r="D132" s="258" t="s">
        <v>1427</v>
      </c>
      <c r="E132" s="258" t="s">
        <v>1428</v>
      </c>
      <c r="F132" s="258" t="s">
        <v>958</v>
      </c>
      <c r="G132" s="258" t="s">
        <v>963</v>
      </c>
      <c r="H132" s="258" t="s">
        <v>1624</v>
      </c>
      <c r="I132" s="258" t="s">
        <v>154</v>
      </c>
      <c r="J132" s="258" t="s">
        <v>4152</v>
      </c>
      <c r="K132" s="261">
        <v>4</v>
      </c>
      <c r="L132" s="258"/>
      <c r="M132" s="262">
        <v>5326355160</v>
      </c>
      <c r="N132" s="262" t="s">
        <v>1723</v>
      </c>
      <c r="O132" s="263" t="s">
        <v>459</v>
      </c>
    </row>
    <row r="133" spans="1:16" x14ac:dyDescent="0.35">
      <c r="A133" s="258" t="s">
        <v>2433</v>
      </c>
      <c r="B133" s="258">
        <v>103461</v>
      </c>
      <c r="C133" s="259">
        <v>43434</v>
      </c>
      <c r="D133" s="258" t="s">
        <v>1202</v>
      </c>
      <c r="E133" s="258" t="s">
        <v>1203</v>
      </c>
      <c r="F133" s="258" t="s">
        <v>1204</v>
      </c>
      <c r="G133" s="258" t="s">
        <v>2054</v>
      </c>
      <c r="H133" s="258" t="s">
        <v>2995</v>
      </c>
      <c r="I133" s="258" t="s">
        <v>1128</v>
      </c>
      <c r="J133" s="260" t="s">
        <v>4122</v>
      </c>
      <c r="K133" s="261">
        <v>4</v>
      </c>
      <c r="L133" s="258"/>
      <c r="M133" s="262">
        <v>5053022320</v>
      </c>
      <c r="N133" s="262"/>
      <c r="O133" s="258" t="s">
        <v>459</v>
      </c>
    </row>
    <row r="134" spans="1:16" x14ac:dyDescent="0.35">
      <c r="A134" s="258" t="s">
        <v>2302</v>
      </c>
      <c r="B134" s="258">
        <v>103462</v>
      </c>
      <c r="C134" s="259">
        <v>43434</v>
      </c>
      <c r="D134" s="258" t="s">
        <v>3009</v>
      </c>
      <c r="E134" s="258" t="s">
        <v>3010</v>
      </c>
      <c r="F134" s="258" t="s">
        <v>955</v>
      </c>
      <c r="G134" s="258" t="s">
        <v>903</v>
      </c>
      <c r="H134" s="258" t="s">
        <v>2611</v>
      </c>
      <c r="I134" s="258" t="s">
        <v>1612</v>
      </c>
      <c r="J134" s="260" t="s">
        <v>4160</v>
      </c>
      <c r="K134" s="261">
        <v>4</v>
      </c>
      <c r="L134" s="258"/>
      <c r="M134" s="262">
        <v>5498242290</v>
      </c>
      <c r="N134" s="262" t="s">
        <v>3011</v>
      </c>
      <c r="O134" s="258" t="s">
        <v>459</v>
      </c>
    </row>
    <row r="135" spans="1:16" x14ac:dyDescent="0.35">
      <c r="A135" s="258" t="s">
        <v>887</v>
      </c>
      <c r="B135" s="258">
        <v>103465</v>
      </c>
      <c r="C135" s="259">
        <v>43435</v>
      </c>
      <c r="D135" s="258" t="s">
        <v>3015</v>
      </c>
      <c r="E135" s="258" t="s">
        <v>3016</v>
      </c>
      <c r="F135" s="258" t="s">
        <v>912</v>
      </c>
      <c r="G135" s="258" t="s">
        <v>903</v>
      </c>
      <c r="H135" s="258" t="s">
        <v>3017</v>
      </c>
      <c r="I135" s="258" t="s">
        <v>3018</v>
      </c>
      <c r="J135" s="260">
        <v>816</v>
      </c>
      <c r="K135" s="261">
        <v>4</v>
      </c>
      <c r="L135" s="258"/>
      <c r="M135" s="262" t="s">
        <v>3019</v>
      </c>
      <c r="N135" s="262">
        <v>80770464</v>
      </c>
      <c r="O135" s="258" t="s">
        <v>459</v>
      </c>
    </row>
    <row r="136" spans="1:16" x14ac:dyDescent="0.35">
      <c r="A136" s="258" t="s">
        <v>974</v>
      </c>
      <c r="B136" s="263">
        <v>103469</v>
      </c>
      <c r="C136" s="259">
        <v>43435</v>
      </c>
      <c r="D136" s="258" t="s">
        <v>2264</v>
      </c>
      <c r="E136" s="258" t="s">
        <v>3020</v>
      </c>
      <c r="F136" s="258" t="s">
        <v>3021</v>
      </c>
      <c r="G136" s="258" t="s">
        <v>867</v>
      </c>
      <c r="H136" s="258" t="s">
        <v>2726</v>
      </c>
      <c r="I136" s="258" t="s">
        <v>915</v>
      </c>
      <c r="J136" s="258">
        <v>4815</v>
      </c>
      <c r="K136" s="261">
        <v>4</v>
      </c>
      <c r="L136" s="258"/>
      <c r="M136" s="262" t="s">
        <v>2710</v>
      </c>
      <c r="N136" s="262">
        <v>19939231782</v>
      </c>
      <c r="O136" s="263" t="s">
        <v>459</v>
      </c>
      <c r="P136" t="s">
        <v>3022</v>
      </c>
    </row>
    <row r="137" spans="1:16" x14ac:dyDescent="0.35">
      <c r="A137" s="258" t="s">
        <v>2462</v>
      </c>
      <c r="B137" s="263">
        <v>103479</v>
      </c>
      <c r="C137" s="259">
        <v>43435</v>
      </c>
      <c r="D137" s="258" t="s">
        <v>1828</v>
      </c>
      <c r="E137" s="258" t="s">
        <v>1829</v>
      </c>
      <c r="F137" s="258" t="s">
        <v>1214</v>
      </c>
      <c r="G137" s="258" t="s">
        <v>867</v>
      </c>
      <c r="H137" s="258" t="s">
        <v>2570</v>
      </c>
      <c r="I137" s="258" t="s">
        <v>915</v>
      </c>
      <c r="J137" s="258">
        <v>3916</v>
      </c>
      <c r="K137" s="261">
        <v>4</v>
      </c>
      <c r="L137" s="258"/>
      <c r="M137" s="262" t="s">
        <v>3028</v>
      </c>
      <c r="N137" s="262" t="s">
        <v>3029</v>
      </c>
      <c r="O137" s="263" t="s">
        <v>459</v>
      </c>
    </row>
    <row r="138" spans="1:16" x14ac:dyDescent="0.35">
      <c r="A138" s="258" t="s">
        <v>1799</v>
      </c>
      <c r="B138" s="258">
        <v>103488</v>
      </c>
      <c r="C138" s="259">
        <v>43438</v>
      </c>
      <c r="D138" s="258" t="s">
        <v>3037</v>
      </c>
      <c r="E138" s="258" t="s">
        <v>3038</v>
      </c>
      <c r="F138" s="258" t="s">
        <v>912</v>
      </c>
      <c r="G138" s="258" t="s">
        <v>903</v>
      </c>
      <c r="H138" s="258" t="s">
        <v>3017</v>
      </c>
      <c r="I138" s="258" t="s">
        <v>3018</v>
      </c>
      <c r="J138" s="260">
        <v>816</v>
      </c>
      <c r="K138" s="261">
        <v>4</v>
      </c>
      <c r="L138" s="258"/>
      <c r="M138" s="262" t="s">
        <v>3039</v>
      </c>
      <c r="N138" s="262">
        <v>80770464</v>
      </c>
      <c r="O138" s="258" t="s">
        <v>459</v>
      </c>
    </row>
    <row r="139" spans="1:16" x14ac:dyDescent="0.35">
      <c r="A139" s="258" t="s">
        <v>2439</v>
      </c>
      <c r="B139" s="258">
        <v>103494</v>
      </c>
      <c r="C139" s="259">
        <v>43439</v>
      </c>
      <c r="D139" s="258" t="s">
        <v>2219</v>
      </c>
      <c r="E139" s="258" t="s">
        <v>2220</v>
      </c>
      <c r="F139" s="258" t="s">
        <v>2221</v>
      </c>
      <c r="G139" s="258" t="s">
        <v>923</v>
      </c>
      <c r="H139" s="258" t="s">
        <v>2681</v>
      </c>
      <c r="I139" s="258" t="s">
        <v>159</v>
      </c>
      <c r="J139" s="258">
        <v>2417</v>
      </c>
      <c r="K139" s="261">
        <v>4</v>
      </c>
      <c r="L139" s="258"/>
      <c r="M139" s="262" t="s">
        <v>3046</v>
      </c>
      <c r="N139" s="262">
        <v>12945107560</v>
      </c>
      <c r="O139" s="258" t="s">
        <v>459</v>
      </c>
    </row>
    <row r="140" spans="1:16" x14ac:dyDescent="0.35">
      <c r="A140" s="258" t="s">
        <v>2427</v>
      </c>
      <c r="B140" s="258">
        <v>103564</v>
      </c>
      <c r="C140" s="259">
        <v>43439</v>
      </c>
      <c r="D140" s="258" t="s">
        <v>1537</v>
      </c>
      <c r="E140" s="258" t="s">
        <v>2130</v>
      </c>
      <c r="F140" s="258" t="s">
        <v>918</v>
      </c>
      <c r="G140" s="258" t="s">
        <v>3047</v>
      </c>
      <c r="H140" s="258" t="s">
        <v>3048</v>
      </c>
      <c r="I140" s="258" t="s">
        <v>148</v>
      </c>
      <c r="J140" s="260" t="s">
        <v>3049</v>
      </c>
      <c r="K140" s="261">
        <v>3</v>
      </c>
      <c r="L140" s="258"/>
      <c r="M140" s="262">
        <v>5379295701</v>
      </c>
      <c r="N140" s="262">
        <v>18175301006</v>
      </c>
      <c r="O140" s="258" t="s">
        <v>381</v>
      </c>
    </row>
    <row r="141" spans="1:16" x14ac:dyDescent="0.35">
      <c r="A141" s="258" t="s">
        <v>1938</v>
      </c>
      <c r="B141" s="263">
        <v>103516</v>
      </c>
      <c r="C141" s="259">
        <v>43441</v>
      </c>
      <c r="D141" s="258" t="s">
        <v>1217</v>
      </c>
      <c r="E141" s="258" t="s">
        <v>1218</v>
      </c>
      <c r="F141" s="258" t="s">
        <v>1219</v>
      </c>
      <c r="G141" s="258" t="s">
        <v>3062</v>
      </c>
      <c r="H141" s="258" t="s">
        <v>3063</v>
      </c>
      <c r="I141" s="258" t="s">
        <v>881</v>
      </c>
      <c r="J141" s="258">
        <v>1917</v>
      </c>
      <c r="K141" s="261">
        <v>4</v>
      </c>
      <c r="L141" s="258"/>
      <c r="M141" s="262" t="s">
        <v>3064</v>
      </c>
      <c r="N141" s="262"/>
      <c r="O141" s="263" t="s">
        <v>459</v>
      </c>
    </row>
    <row r="142" spans="1:16" x14ac:dyDescent="0.35">
      <c r="A142" s="258" t="s">
        <v>1799</v>
      </c>
      <c r="B142" s="258">
        <v>103581</v>
      </c>
      <c r="C142" s="259">
        <v>43445</v>
      </c>
      <c r="D142" s="258" t="s">
        <v>1229</v>
      </c>
      <c r="E142" s="258" t="s">
        <v>2231</v>
      </c>
      <c r="F142" s="258" t="s">
        <v>1701</v>
      </c>
      <c r="G142" s="258" t="s">
        <v>1609</v>
      </c>
      <c r="H142" s="258" t="s">
        <v>1624</v>
      </c>
      <c r="I142" s="258" t="s">
        <v>126</v>
      </c>
      <c r="J142" s="260">
        <v>1513</v>
      </c>
      <c r="K142" s="261">
        <v>4</v>
      </c>
      <c r="L142" s="258"/>
      <c r="M142" s="262">
        <v>2722155722</v>
      </c>
      <c r="N142" s="262">
        <v>14173435064</v>
      </c>
      <c r="O142" s="258" t="s">
        <v>381</v>
      </c>
    </row>
    <row r="143" spans="1:16" x14ac:dyDescent="0.35">
      <c r="A143" s="258" t="s">
        <v>1799</v>
      </c>
      <c r="B143" s="258">
        <v>103535</v>
      </c>
      <c r="C143" s="259">
        <v>43446</v>
      </c>
      <c r="D143" s="258" t="s">
        <v>1830</v>
      </c>
      <c r="E143" s="258" t="s">
        <v>1831</v>
      </c>
      <c r="F143" s="258" t="s">
        <v>925</v>
      </c>
      <c r="G143" s="258" t="s">
        <v>875</v>
      </c>
      <c r="H143" s="258" t="s">
        <v>900</v>
      </c>
      <c r="I143" s="258" t="s">
        <v>154</v>
      </c>
      <c r="J143" s="260">
        <v>4216</v>
      </c>
      <c r="K143" s="261">
        <v>4</v>
      </c>
      <c r="L143" s="258"/>
      <c r="M143" s="262"/>
      <c r="N143" s="262">
        <v>22360174566</v>
      </c>
      <c r="O143" s="258" t="s">
        <v>459</v>
      </c>
    </row>
    <row r="144" spans="1:16" x14ac:dyDescent="0.35">
      <c r="A144" s="258" t="s">
        <v>2434</v>
      </c>
      <c r="B144" s="258">
        <v>103540</v>
      </c>
      <c r="C144" s="259">
        <v>43447</v>
      </c>
      <c r="D144" s="258" t="s">
        <v>2380</v>
      </c>
      <c r="E144" s="258" t="s">
        <v>2381</v>
      </c>
      <c r="F144" s="258" t="s">
        <v>918</v>
      </c>
      <c r="G144" s="258" t="s">
        <v>2469</v>
      </c>
      <c r="H144" s="258" t="s">
        <v>3092</v>
      </c>
      <c r="I144" s="258" t="s">
        <v>169</v>
      </c>
      <c r="J144" s="260">
        <v>115</v>
      </c>
      <c r="K144" s="261">
        <v>4</v>
      </c>
      <c r="L144" s="258"/>
      <c r="M144" s="262" t="s">
        <v>3039</v>
      </c>
      <c r="N144" s="262"/>
      <c r="O144" s="258" t="s">
        <v>459</v>
      </c>
    </row>
    <row r="145" spans="1:15" x14ac:dyDescent="0.35">
      <c r="A145" s="258" t="s">
        <v>943</v>
      </c>
      <c r="B145" s="258">
        <v>103546</v>
      </c>
      <c r="C145" s="259">
        <v>43449</v>
      </c>
      <c r="D145" s="258" t="s">
        <v>1373</v>
      </c>
      <c r="E145" s="258" t="s">
        <v>3098</v>
      </c>
      <c r="F145" s="258" t="s">
        <v>911</v>
      </c>
      <c r="G145" s="258" t="s">
        <v>903</v>
      </c>
      <c r="H145" s="258" t="s">
        <v>2799</v>
      </c>
      <c r="I145" s="258" t="s">
        <v>141</v>
      </c>
      <c r="J145" s="258">
        <v>1216</v>
      </c>
      <c r="K145" s="261">
        <v>4</v>
      </c>
      <c r="L145" s="258"/>
      <c r="M145" s="262" t="s">
        <v>2731</v>
      </c>
      <c r="N145" s="262">
        <v>44440644684</v>
      </c>
      <c r="O145" s="258" t="s">
        <v>459</v>
      </c>
    </row>
    <row r="146" spans="1:15" x14ac:dyDescent="0.35">
      <c r="A146" s="258" t="s">
        <v>2303</v>
      </c>
      <c r="B146" s="258">
        <v>103547</v>
      </c>
      <c r="C146" s="259">
        <v>43452</v>
      </c>
      <c r="D146" s="258" t="s">
        <v>2318</v>
      </c>
      <c r="E146" s="258" t="s">
        <v>2319</v>
      </c>
      <c r="F146" s="258" t="s">
        <v>884</v>
      </c>
      <c r="G146" s="258" t="s">
        <v>903</v>
      </c>
      <c r="H146" s="258" t="s">
        <v>3099</v>
      </c>
      <c r="I146" s="258" t="s">
        <v>3100</v>
      </c>
      <c r="J146" s="258">
        <v>118</v>
      </c>
      <c r="K146" s="261">
        <v>4</v>
      </c>
      <c r="L146" s="258"/>
      <c r="M146" s="262">
        <v>5418087886</v>
      </c>
      <c r="N146" s="262"/>
      <c r="O146" s="258" t="s">
        <v>459</v>
      </c>
    </row>
    <row r="147" spans="1:15" x14ac:dyDescent="0.35">
      <c r="A147" s="258" t="s">
        <v>2431</v>
      </c>
      <c r="B147" s="258">
        <v>103548</v>
      </c>
      <c r="C147" s="259">
        <v>43452</v>
      </c>
      <c r="D147" s="258" t="s">
        <v>1195</v>
      </c>
      <c r="E147" s="258" t="s">
        <v>2280</v>
      </c>
      <c r="F147" s="258" t="s">
        <v>955</v>
      </c>
      <c r="G147" s="258" t="s">
        <v>903</v>
      </c>
      <c r="H147" s="258" t="s">
        <v>3101</v>
      </c>
      <c r="I147" s="258" t="s">
        <v>152</v>
      </c>
      <c r="J147" s="260" t="s">
        <v>4161</v>
      </c>
      <c r="K147" s="261">
        <v>4</v>
      </c>
      <c r="L147" s="258"/>
      <c r="M147" s="262">
        <v>5369763850</v>
      </c>
      <c r="N147" s="262"/>
      <c r="O147" s="258" t="s">
        <v>459</v>
      </c>
    </row>
    <row r="148" spans="1:15" x14ac:dyDescent="0.35">
      <c r="A148" s="258" t="s">
        <v>1799</v>
      </c>
      <c r="B148" s="258">
        <v>103588</v>
      </c>
      <c r="C148" s="259">
        <v>43455</v>
      </c>
      <c r="D148" s="258" t="s">
        <v>889</v>
      </c>
      <c r="E148" s="258" t="s">
        <v>4162</v>
      </c>
      <c r="F148" s="258" t="s">
        <v>980</v>
      </c>
      <c r="G148" s="258" t="s">
        <v>1609</v>
      </c>
      <c r="H148" s="258" t="s">
        <v>4163</v>
      </c>
      <c r="I148" s="258" t="s">
        <v>159</v>
      </c>
      <c r="J148" s="260">
        <v>1118</v>
      </c>
      <c r="K148" s="261">
        <v>4</v>
      </c>
      <c r="L148" s="258"/>
      <c r="M148" s="262">
        <v>5064568657</v>
      </c>
      <c r="N148" s="262" t="e">
        <v>#NAME?</v>
      </c>
      <c r="O148" s="258" t="s">
        <v>381</v>
      </c>
    </row>
    <row r="149" spans="1:15" x14ac:dyDescent="0.35">
      <c r="A149" s="258" t="s">
        <v>2382</v>
      </c>
      <c r="B149" s="258">
        <v>103590</v>
      </c>
      <c r="C149" s="259">
        <v>43458</v>
      </c>
      <c r="D149" s="258" t="s">
        <v>2150</v>
      </c>
      <c r="E149" s="258" t="s">
        <v>2151</v>
      </c>
      <c r="F149" s="258" t="s">
        <v>958</v>
      </c>
      <c r="G149" s="258" t="s">
        <v>235</v>
      </c>
      <c r="H149" s="258" t="s">
        <v>2492</v>
      </c>
      <c r="I149" s="258" t="s">
        <v>128</v>
      </c>
      <c r="J149" s="260">
        <v>818</v>
      </c>
      <c r="K149" s="261">
        <v>4</v>
      </c>
      <c r="L149" s="258"/>
      <c r="M149" s="262">
        <v>5435609636</v>
      </c>
      <c r="N149" s="262">
        <v>40471855464</v>
      </c>
      <c r="O149" s="258" t="s">
        <v>381</v>
      </c>
    </row>
    <row r="150" spans="1:15" x14ac:dyDescent="0.35">
      <c r="A150" s="258" t="s">
        <v>2436</v>
      </c>
      <c r="B150" s="258">
        <v>103759</v>
      </c>
      <c r="C150" s="259">
        <v>43459</v>
      </c>
      <c r="D150" s="258" t="s">
        <v>3116</v>
      </c>
      <c r="E150" s="258" t="s">
        <v>3117</v>
      </c>
      <c r="F150" s="258" t="s">
        <v>866</v>
      </c>
      <c r="G150" s="258" t="s">
        <v>867</v>
      </c>
      <c r="H150" s="258" t="s">
        <v>3118</v>
      </c>
      <c r="I150" s="258" t="s">
        <v>169</v>
      </c>
      <c r="J150" s="260">
        <v>717</v>
      </c>
      <c r="K150" s="261">
        <v>4</v>
      </c>
      <c r="L150" s="258"/>
      <c r="M150" s="262" t="s">
        <v>3119</v>
      </c>
      <c r="N150" s="262">
        <v>6120999018</v>
      </c>
      <c r="O150" s="258" t="s">
        <v>459</v>
      </c>
    </row>
    <row r="151" spans="1:15" x14ac:dyDescent="0.35">
      <c r="A151" s="258" t="s">
        <v>852</v>
      </c>
      <c r="B151" s="258">
        <v>103760</v>
      </c>
      <c r="C151" s="259">
        <v>43459</v>
      </c>
      <c r="D151" s="258" t="s">
        <v>3120</v>
      </c>
      <c r="E151" s="258" t="s">
        <v>3121</v>
      </c>
      <c r="F151" s="258" t="s">
        <v>898</v>
      </c>
      <c r="G151" s="258" t="s">
        <v>3122</v>
      </c>
      <c r="H151" s="258" t="s">
        <v>3123</v>
      </c>
      <c r="I151" s="258" t="s">
        <v>154</v>
      </c>
      <c r="J151" s="258">
        <v>1417</v>
      </c>
      <c r="K151" s="261">
        <v>4</v>
      </c>
      <c r="L151" s="258"/>
      <c r="M151" s="262" t="s">
        <v>3124</v>
      </c>
      <c r="N151" s="262" t="e">
        <v>#NAME?</v>
      </c>
      <c r="O151" s="263" t="s">
        <v>459</v>
      </c>
    </row>
    <row r="152" spans="1:15" x14ac:dyDescent="0.35">
      <c r="A152" s="258" t="s">
        <v>920</v>
      </c>
      <c r="B152" s="258">
        <v>103764</v>
      </c>
      <c r="C152" s="259">
        <v>43460</v>
      </c>
      <c r="D152" s="258" t="s">
        <v>3133</v>
      </c>
      <c r="E152" s="258" t="s">
        <v>3134</v>
      </c>
      <c r="F152" s="258" t="s">
        <v>3135</v>
      </c>
      <c r="G152" s="258" t="s">
        <v>235</v>
      </c>
      <c r="H152" s="258" t="s">
        <v>2683</v>
      </c>
      <c r="I152" s="258" t="s">
        <v>166</v>
      </c>
      <c r="J152" s="260">
        <v>3617</v>
      </c>
      <c r="K152" s="261">
        <v>4</v>
      </c>
      <c r="L152" s="258"/>
      <c r="M152" s="262" t="s">
        <v>3136</v>
      </c>
      <c r="N152" s="262">
        <v>20209206416</v>
      </c>
      <c r="O152" s="258" t="s">
        <v>459</v>
      </c>
    </row>
    <row r="153" spans="1:15" x14ac:dyDescent="0.35">
      <c r="A153" s="258" t="s">
        <v>888</v>
      </c>
      <c r="B153" s="258">
        <v>103765</v>
      </c>
      <c r="C153" s="259">
        <v>43460</v>
      </c>
      <c r="D153" s="258" t="s">
        <v>1959</v>
      </c>
      <c r="E153" s="258" t="s">
        <v>3137</v>
      </c>
      <c r="F153" s="258" t="s">
        <v>3138</v>
      </c>
      <c r="G153" s="258" t="s">
        <v>1696</v>
      </c>
      <c r="H153" s="258" t="s">
        <v>2750</v>
      </c>
      <c r="I153" s="258" t="s">
        <v>3139</v>
      </c>
      <c r="J153" s="260">
        <v>1417</v>
      </c>
      <c r="K153" s="261">
        <v>4</v>
      </c>
      <c r="L153" s="258"/>
      <c r="M153" s="262" t="s">
        <v>2752</v>
      </c>
      <c r="N153" s="262">
        <v>8590552108</v>
      </c>
      <c r="O153" s="258" t="s">
        <v>459</v>
      </c>
    </row>
    <row r="154" spans="1:15" x14ac:dyDescent="0.35">
      <c r="A154" s="258" t="s">
        <v>2436</v>
      </c>
      <c r="B154" s="258">
        <v>103771</v>
      </c>
      <c r="C154" s="259">
        <v>43461</v>
      </c>
      <c r="D154" s="258" t="s">
        <v>4164</v>
      </c>
      <c r="E154" s="258" t="s">
        <v>4165</v>
      </c>
      <c r="F154" s="258" t="s">
        <v>4166</v>
      </c>
      <c r="G154" s="258" t="s">
        <v>2469</v>
      </c>
      <c r="H154" s="258" t="s">
        <v>4167</v>
      </c>
      <c r="I154" s="258" t="s">
        <v>4168</v>
      </c>
      <c r="J154" s="260" t="s">
        <v>4169</v>
      </c>
      <c r="K154" s="261">
        <v>4</v>
      </c>
      <c r="L154" s="258" t="s">
        <v>919</v>
      </c>
      <c r="M154" s="262">
        <v>5334701103</v>
      </c>
      <c r="N154" s="262" t="s">
        <v>4170</v>
      </c>
      <c r="O154" s="258" t="s">
        <v>459</v>
      </c>
    </row>
    <row r="155" spans="1:15" x14ac:dyDescent="0.35">
      <c r="A155" s="258" t="s">
        <v>2382</v>
      </c>
      <c r="B155" s="258">
        <v>103960</v>
      </c>
      <c r="C155" s="259">
        <v>43461</v>
      </c>
      <c r="D155" s="258" t="s">
        <v>4171</v>
      </c>
      <c r="E155" s="258" t="s">
        <v>4172</v>
      </c>
      <c r="F155" s="258" t="s">
        <v>898</v>
      </c>
      <c r="G155" s="258" t="s">
        <v>3202</v>
      </c>
      <c r="H155" s="258" t="s">
        <v>4173</v>
      </c>
      <c r="I155" s="258" t="s">
        <v>146</v>
      </c>
      <c r="J155" s="260" t="s">
        <v>4174</v>
      </c>
      <c r="K155" s="261">
        <v>4</v>
      </c>
      <c r="L155" s="258"/>
      <c r="M155" s="262" t="s">
        <v>4175</v>
      </c>
      <c r="N155" s="262">
        <v>12835479234</v>
      </c>
      <c r="O155" s="258" t="s">
        <v>381</v>
      </c>
    </row>
    <row r="156" spans="1:15" x14ac:dyDescent="0.35">
      <c r="A156" s="258" t="s">
        <v>2429</v>
      </c>
      <c r="B156" s="258">
        <v>103774</v>
      </c>
      <c r="C156" s="259">
        <v>43462</v>
      </c>
      <c r="D156" s="258" t="s">
        <v>2143</v>
      </c>
      <c r="E156" s="258" t="s">
        <v>2144</v>
      </c>
      <c r="F156" s="258" t="s">
        <v>1040</v>
      </c>
      <c r="G156" s="258" t="s">
        <v>867</v>
      </c>
      <c r="H156" s="258" t="s">
        <v>2570</v>
      </c>
      <c r="I156" s="258" t="s">
        <v>915</v>
      </c>
      <c r="J156" s="260" t="s">
        <v>4176</v>
      </c>
      <c r="K156" s="261">
        <v>4</v>
      </c>
      <c r="L156" s="258"/>
      <c r="M156" s="262">
        <v>5331351466</v>
      </c>
      <c r="N156" s="262" t="s">
        <v>2145</v>
      </c>
      <c r="O156" s="258" t="s">
        <v>459</v>
      </c>
    </row>
    <row r="157" spans="1:15" x14ac:dyDescent="0.35">
      <c r="A157" s="258" t="s">
        <v>945</v>
      </c>
      <c r="B157" s="258">
        <v>103779</v>
      </c>
      <c r="C157" s="259">
        <v>43463</v>
      </c>
      <c r="D157" s="258" t="s">
        <v>3151</v>
      </c>
      <c r="E157" s="258" t="s">
        <v>3152</v>
      </c>
      <c r="F157" s="258" t="s">
        <v>932</v>
      </c>
      <c r="G157" s="258" t="s">
        <v>991</v>
      </c>
      <c r="H157" s="258" t="s">
        <v>3153</v>
      </c>
      <c r="I157" s="258" t="s">
        <v>1128</v>
      </c>
      <c r="J157" s="260">
        <v>717</v>
      </c>
      <c r="K157" s="261">
        <v>4</v>
      </c>
      <c r="L157" s="258"/>
      <c r="M157" s="262" t="s">
        <v>3154</v>
      </c>
      <c r="N157" s="262">
        <v>11816637564</v>
      </c>
      <c r="O157" s="258" t="s">
        <v>459</v>
      </c>
    </row>
    <row r="158" spans="1:15" x14ac:dyDescent="0.35">
      <c r="A158" s="258" t="s">
        <v>2434</v>
      </c>
      <c r="B158" s="263">
        <v>103783</v>
      </c>
      <c r="C158" s="259">
        <v>43463</v>
      </c>
      <c r="D158" s="258" t="s">
        <v>3162</v>
      </c>
      <c r="E158" s="258" t="s">
        <v>3163</v>
      </c>
      <c r="F158" s="258" t="s">
        <v>3164</v>
      </c>
      <c r="G158" s="258" t="s">
        <v>963</v>
      </c>
      <c r="H158" s="258" t="s">
        <v>3165</v>
      </c>
      <c r="I158" s="258" t="s">
        <v>500</v>
      </c>
      <c r="J158" s="258" t="s">
        <v>3166</v>
      </c>
      <c r="K158" s="261">
        <v>4</v>
      </c>
      <c r="L158" s="258"/>
      <c r="M158" s="262" t="s">
        <v>3167</v>
      </c>
      <c r="N158" s="262"/>
      <c r="O158" s="263" t="s">
        <v>459</v>
      </c>
    </row>
    <row r="159" spans="1:15" x14ac:dyDescent="0.35">
      <c r="A159" s="258" t="s">
        <v>882</v>
      </c>
      <c r="B159" s="258">
        <v>103952</v>
      </c>
      <c r="C159" s="259">
        <v>43465</v>
      </c>
      <c r="D159" s="258" t="s">
        <v>3170</v>
      </c>
      <c r="E159" s="258" t="s">
        <v>3171</v>
      </c>
      <c r="F159" s="258" t="s">
        <v>1701</v>
      </c>
      <c r="G159" s="258" t="s">
        <v>3172</v>
      </c>
      <c r="H159" s="258" t="s">
        <v>3173</v>
      </c>
      <c r="I159" s="258" t="s">
        <v>139</v>
      </c>
      <c r="J159" s="260" t="s">
        <v>3174</v>
      </c>
      <c r="K159" s="261">
        <v>4</v>
      </c>
      <c r="L159" s="258"/>
      <c r="M159" s="262" t="s">
        <v>3175</v>
      </c>
      <c r="N159" s="262">
        <v>19109591982</v>
      </c>
      <c r="O159" s="258" t="s">
        <v>381</v>
      </c>
    </row>
    <row r="160" spans="1:15" x14ac:dyDescent="0.35">
      <c r="A160" s="258" t="s">
        <v>2439</v>
      </c>
      <c r="B160" s="258">
        <v>103956</v>
      </c>
      <c r="C160" s="259">
        <v>43469</v>
      </c>
      <c r="D160" s="258" t="s">
        <v>3188</v>
      </c>
      <c r="E160" s="258" t="s">
        <v>3189</v>
      </c>
      <c r="F160" s="258" t="s">
        <v>933</v>
      </c>
      <c r="G160" s="258" t="s">
        <v>957</v>
      </c>
      <c r="H160" s="258" t="s">
        <v>3190</v>
      </c>
      <c r="I160" s="258" t="s">
        <v>139</v>
      </c>
      <c r="J160" s="258">
        <v>4117</v>
      </c>
      <c r="K160" s="261">
        <v>4</v>
      </c>
      <c r="L160" s="258"/>
      <c r="M160" s="262" t="s">
        <v>3191</v>
      </c>
      <c r="N160" s="262">
        <v>49165470624</v>
      </c>
      <c r="O160" s="263" t="s">
        <v>381</v>
      </c>
    </row>
    <row r="161" spans="1:15" x14ac:dyDescent="0.35">
      <c r="A161" s="258" t="s">
        <v>2382</v>
      </c>
      <c r="B161" s="258">
        <v>103793</v>
      </c>
      <c r="C161" s="259">
        <v>43472</v>
      </c>
      <c r="D161" s="258" t="s">
        <v>3194</v>
      </c>
      <c r="E161" s="258" t="s">
        <v>3195</v>
      </c>
      <c r="F161" s="258" t="s">
        <v>955</v>
      </c>
      <c r="G161" s="258" t="s">
        <v>903</v>
      </c>
      <c r="H161" s="258" t="s">
        <v>2611</v>
      </c>
      <c r="I161" s="258" t="s">
        <v>1612</v>
      </c>
      <c r="J161" s="260">
        <v>2218</v>
      </c>
      <c r="K161" s="261">
        <v>4</v>
      </c>
      <c r="L161" s="258"/>
      <c r="M161" s="262" t="s">
        <v>3196</v>
      </c>
      <c r="N161" s="262">
        <v>10303562044</v>
      </c>
      <c r="O161" s="258" t="s">
        <v>459</v>
      </c>
    </row>
    <row r="162" spans="1:15" x14ac:dyDescent="0.35">
      <c r="A162" s="258" t="s">
        <v>2303</v>
      </c>
      <c r="B162" s="263">
        <v>103798</v>
      </c>
      <c r="C162" s="259">
        <v>43476</v>
      </c>
      <c r="D162" s="258" t="s">
        <v>1680</v>
      </c>
      <c r="E162" s="258" t="s">
        <v>3203</v>
      </c>
      <c r="F162" s="258" t="s">
        <v>3204</v>
      </c>
      <c r="G162" s="258" t="s">
        <v>3205</v>
      </c>
      <c r="H162" s="258" t="s">
        <v>3206</v>
      </c>
      <c r="I162" s="258" t="s">
        <v>3207</v>
      </c>
      <c r="J162" s="258">
        <v>717</v>
      </c>
      <c r="K162" s="261">
        <v>3</v>
      </c>
      <c r="L162" s="258"/>
      <c r="M162" s="262">
        <v>5436352273</v>
      </c>
      <c r="N162" s="262">
        <v>14020394834</v>
      </c>
      <c r="O162" s="258" t="s">
        <v>381</v>
      </c>
    </row>
    <row r="163" spans="1:15" x14ac:dyDescent="0.35">
      <c r="A163" s="258" t="s">
        <v>2426</v>
      </c>
      <c r="B163" s="258">
        <v>102018</v>
      </c>
      <c r="C163" s="259">
        <v>43028</v>
      </c>
      <c r="D163" s="258" t="s">
        <v>3210</v>
      </c>
      <c r="E163" s="258" t="s">
        <v>3211</v>
      </c>
      <c r="F163" s="258" t="s">
        <v>3212</v>
      </c>
      <c r="G163" s="258" t="s">
        <v>1164</v>
      </c>
      <c r="H163" s="258" t="s">
        <v>1420</v>
      </c>
      <c r="I163" s="258" t="s">
        <v>3213</v>
      </c>
      <c r="J163" s="260" t="s">
        <v>4177</v>
      </c>
      <c r="K163" s="261">
        <v>4</v>
      </c>
      <c r="L163" s="258"/>
      <c r="M163" s="262" t="s">
        <v>3214</v>
      </c>
      <c r="N163" s="262">
        <v>36391389844</v>
      </c>
      <c r="O163" s="258" t="s">
        <v>459</v>
      </c>
    </row>
    <row r="164" spans="1:15" x14ac:dyDescent="0.35">
      <c r="A164" s="258" t="s">
        <v>2427</v>
      </c>
      <c r="B164" s="263">
        <v>103818</v>
      </c>
      <c r="C164" s="259">
        <v>43517</v>
      </c>
      <c r="D164" s="258" t="s">
        <v>3243</v>
      </c>
      <c r="E164" s="258" t="s">
        <v>3244</v>
      </c>
      <c r="F164" s="258" t="s">
        <v>1040</v>
      </c>
      <c r="G164" s="258" t="s">
        <v>235</v>
      </c>
      <c r="H164" s="258" t="s">
        <v>870</v>
      </c>
      <c r="I164" s="258" t="s">
        <v>915</v>
      </c>
      <c r="J164" s="258" t="s">
        <v>4178</v>
      </c>
      <c r="K164" s="261">
        <v>4</v>
      </c>
      <c r="L164" s="258"/>
      <c r="M164" s="262">
        <v>5444088181</v>
      </c>
      <c r="N164" s="262" t="s">
        <v>3245</v>
      </c>
      <c r="O164" s="258" t="s">
        <v>459</v>
      </c>
    </row>
    <row r="165" spans="1:15" x14ac:dyDescent="0.35">
      <c r="A165" s="258" t="s">
        <v>887</v>
      </c>
      <c r="B165" s="258">
        <v>103819</v>
      </c>
      <c r="C165" s="259">
        <v>43523</v>
      </c>
      <c r="D165" s="258" t="s">
        <v>3246</v>
      </c>
      <c r="E165" s="258" t="s">
        <v>3247</v>
      </c>
      <c r="F165" s="258" t="s">
        <v>1054</v>
      </c>
      <c r="G165" s="258" t="s">
        <v>3205</v>
      </c>
      <c r="H165" s="258" t="s">
        <v>3248</v>
      </c>
      <c r="I165" s="258" t="s">
        <v>176</v>
      </c>
      <c r="J165" s="260">
        <v>1315</v>
      </c>
      <c r="K165" s="261">
        <v>4</v>
      </c>
      <c r="L165" s="258"/>
      <c r="M165" s="262" t="s">
        <v>3249</v>
      </c>
      <c r="N165" s="262">
        <v>22708164730</v>
      </c>
      <c r="O165" s="258" t="s">
        <v>459</v>
      </c>
    </row>
    <row r="166" spans="1:15" x14ac:dyDescent="0.35">
      <c r="A166" s="258" t="s">
        <v>943</v>
      </c>
      <c r="B166" s="263">
        <v>103964</v>
      </c>
      <c r="C166" s="259">
        <v>43525</v>
      </c>
      <c r="D166" s="258" t="s">
        <v>1319</v>
      </c>
      <c r="E166" s="258" t="s">
        <v>3279</v>
      </c>
      <c r="F166" s="258" t="s">
        <v>927</v>
      </c>
      <c r="G166" s="258" t="s">
        <v>867</v>
      </c>
      <c r="H166" s="258" t="s">
        <v>3280</v>
      </c>
      <c r="I166" s="258" t="s">
        <v>146</v>
      </c>
      <c r="J166" s="258" t="s">
        <v>3281</v>
      </c>
      <c r="K166" s="261">
        <v>4</v>
      </c>
      <c r="L166" s="258"/>
      <c r="M166" s="262" t="s">
        <v>3282</v>
      </c>
      <c r="N166" s="262">
        <v>13072468180</v>
      </c>
      <c r="O166" s="258" t="s">
        <v>381</v>
      </c>
    </row>
    <row r="167" spans="1:15" x14ac:dyDescent="0.35">
      <c r="A167" s="258" t="s">
        <v>2303</v>
      </c>
      <c r="B167" s="258">
        <v>103820</v>
      </c>
      <c r="C167" s="259">
        <v>43528</v>
      </c>
      <c r="D167" s="258" t="s">
        <v>1007</v>
      </c>
      <c r="E167" s="258" t="s">
        <v>1008</v>
      </c>
      <c r="F167" s="258" t="s">
        <v>3272</v>
      </c>
      <c r="G167" s="258" t="s">
        <v>991</v>
      </c>
      <c r="H167" s="258" t="s">
        <v>3273</v>
      </c>
      <c r="I167" s="258" t="s">
        <v>143</v>
      </c>
      <c r="J167" s="260" t="s">
        <v>4179</v>
      </c>
      <c r="K167" s="261">
        <v>2</v>
      </c>
      <c r="L167" s="258"/>
      <c r="M167" s="262">
        <v>5076435357</v>
      </c>
      <c r="N167" s="262" t="s">
        <v>3274</v>
      </c>
      <c r="O167" s="258" t="s">
        <v>459</v>
      </c>
    </row>
    <row r="168" spans="1:15" x14ac:dyDescent="0.35">
      <c r="A168" s="258" t="s">
        <v>2429</v>
      </c>
      <c r="B168" s="258">
        <v>103821</v>
      </c>
      <c r="C168" s="259">
        <v>43528</v>
      </c>
      <c r="D168" s="258" t="s">
        <v>3275</v>
      </c>
      <c r="E168" s="258" t="s">
        <v>3276</v>
      </c>
      <c r="F168" s="258" t="s">
        <v>866</v>
      </c>
      <c r="G168" s="258" t="s">
        <v>875</v>
      </c>
      <c r="H168" s="258" t="s">
        <v>874</v>
      </c>
      <c r="I168" s="258" t="s">
        <v>2120</v>
      </c>
      <c r="J168" s="260" t="s">
        <v>4180</v>
      </c>
      <c r="K168" s="261">
        <v>4</v>
      </c>
      <c r="L168" s="258"/>
      <c r="M168" s="262">
        <v>5326033387</v>
      </c>
      <c r="N168" s="262"/>
      <c r="O168" s="258" t="s">
        <v>459</v>
      </c>
    </row>
    <row r="169" spans="1:15" x14ac:dyDescent="0.35">
      <c r="A169" s="258" t="s">
        <v>2508</v>
      </c>
      <c r="B169" s="263">
        <v>103822</v>
      </c>
      <c r="C169" s="259">
        <v>43529</v>
      </c>
      <c r="D169" s="258" t="s">
        <v>3277</v>
      </c>
      <c r="E169" s="258" t="s">
        <v>3278</v>
      </c>
      <c r="F169" s="258" t="s">
        <v>929</v>
      </c>
      <c r="G169" s="258" t="s">
        <v>875</v>
      </c>
      <c r="H169" s="258" t="s">
        <v>874</v>
      </c>
      <c r="I169" s="258" t="s">
        <v>92</v>
      </c>
      <c r="J169" s="258" t="s">
        <v>4144</v>
      </c>
      <c r="K169" s="261">
        <v>4</v>
      </c>
      <c r="L169" s="258"/>
      <c r="M169" s="262">
        <v>5445200105</v>
      </c>
      <c r="N169" s="262">
        <v>41206835706</v>
      </c>
      <c r="O169" s="263" t="s">
        <v>459</v>
      </c>
    </row>
    <row r="170" spans="1:15" x14ac:dyDescent="0.35">
      <c r="A170" s="258" t="s">
        <v>942</v>
      </c>
      <c r="B170" s="263">
        <v>103965</v>
      </c>
      <c r="C170" s="259">
        <v>43528</v>
      </c>
      <c r="D170" s="258" t="s">
        <v>3283</v>
      </c>
      <c r="E170" s="258" t="s">
        <v>3284</v>
      </c>
      <c r="F170" s="258" t="s">
        <v>3285</v>
      </c>
      <c r="G170" s="258" t="s">
        <v>3286</v>
      </c>
      <c r="H170" s="258" t="s">
        <v>235</v>
      </c>
      <c r="I170" s="258" t="s">
        <v>854</v>
      </c>
      <c r="J170" s="258">
        <v>5111</v>
      </c>
      <c r="K170" s="261">
        <v>4</v>
      </c>
      <c r="L170" s="258"/>
      <c r="M170" s="262" t="s">
        <v>3287</v>
      </c>
      <c r="N170" s="262">
        <v>23083134790</v>
      </c>
      <c r="O170" s="263" t="s">
        <v>381</v>
      </c>
    </row>
    <row r="171" spans="1:15" x14ac:dyDescent="0.35">
      <c r="A171" s="258" t="s">
        <v>942</v>
      </c>
      <c r="B171" s="258">
        <v>103966</v>
      </c>
      <c r="C171" s="259">
        <v>43528</v>
      </c>
      <c r="D171" s="258" t="s">
        <v>3288</v>
      </c>
      <c r="E171" s="258" t="s">
        <v>3289</v>
      </c>
      <c r="F171" s="258" t="s">
        <v>918</v>
      </c>
      <c r="G171" s="258" t="s">
        <v>235</v>
      </c>
      <c r="H171" s="258" t="s">
        <v>870</v>
      </c>
      <c r="I171" s="258" t="s">
        <v>154</v>
      </c>
      <c r="J171" s="258">
        <v>3815</v>
      </c>
      <c r="K171" s="261">
        <v>4</v>
      </c>
      <c r="L171" s="258" t="s">
        <v>919</v>
      </c>
      <c r="M171" s="262" t="s">
        <v>3290</v>
      </c>
      <c r="N171" s="262">
        <v>1679531070</v>
      </c>
      <c r="O171" s="258" t="s">
        <v>381</v>
      </c>
    </row>
    <row r="172" spans="1:15" x14ac:dyDescent="0.35">
      <c r="A172" s="258" t="s">
        <v>885</v>
      </c>
      <c r="B172" s="258">
        <v>103967</v>
      </c>
      <c r="C172" s="259">
        <v>43529</v>
      </c>
      <c r="D172" s="258" t="s">
        <v>1321</v>
      </c>
      <c r="E172" s="258" t="s">
        <v>1238</v>
      </c>
      <c r="F172" s="258" t="s">
        <v>1645</v>
      </c>
      <c r="G172" s="258" t="s">
        <v>235</v>
      </c>
      <c r="H172" s="258" t="s">
        <v>854</v>
      </c>
      <c r="I172" s="258" t="s">
        <v>84</v>
      </c>
      <c r="J172" s="260">
        <v>3312</v>
      </c>
      <c r="K172" s="261">
        <v>4</v>
      </c>
      <c r="L172" s="258"/>
      <c r="M172" s="262">
        <v>5055836366</v>
      </c>
      <c r="N172" s="262">
        <v>35725078614</v>
      </c>
      <c r="O172" s="258" t="s">
        <v>381</v>
      </c>
    </row>
    <row r="173" spans="1:15" x14ac:dyDescent="0.35">
      <c r="A173" s="258" t="s">
        <v>872</v>
      </c>
      <c r="B173" s="263">
        <v>103968</v>
      </c>
      <c r="C173" s="259">
        <v>43531</v>
      </c>
      <c r="D173" s="258" t="s">
        <v>2596</v>
      </c>
      <c r="E173" s="258" t="s">
        <v>2597</v>
      </c>
      <c r="F173" s="258" t="s">
        <v>958</v>
      </c>
      <c r="G173" s="258" t="s">
        <v>879</v>
      </c>
      <c r="H173" s="258" t="s">
        <v>880</v>
      </c>
      <c r="I173" s="258" t="s">
        <v>154</v>
      </c>
      <c r="J173" s="258">
        <v>3714</v>
      </c>
      <c r="K173" s="261">
        <v>4</v>
      </c>
      <c r="L173" s="258" t="s">
        <v>919</v>
      </c>
      <c r="M173" s="262">
        <v>5422193993</v>
      </c>
      <c r="N173" s="262"/>
      <c r="O173" s="258" t="s">
        <v>381</v>
      </c>
    </row>
    <row r="174" spans="1:15" x14ac:dyDescent="0.35">
      <c r="A174" s="258" t="s">
        <v>872</v>
      </c>
      <c r="B174" s="258">
        <v>103823</v>
      </c>
      <c r="C174" s="259">
        <v>43533</v>
      </c>
      <c r="D174" s="258" t="s">
        <v>1632</v>
      </c>
      <c r="E174" s="258" t="s">
        <v>1633</v>
      </c>
      <c r="F174" s="258" t="s">
        <v>853</v>
      </c>
      <c r="G174" s="258" t="s">
        <v>235</v>
      </c>
      <c r="H174" s="258" t="s">
        <v>1990</v>
      </c>
      <c r="I174" s="258" t="s">
        <v>154</v>
      </c>
      <c r="J174" s="260">
        <v>3214</v>
      </c>
      <c r="K174" s="261">
        <v>4</v>
      </c>
      <c r="L174" s="258" t="s">
        <v>3291</v>
      </c>
      <c r="M174" s="262" t="s">
        <v>2494</v>
      </c>
      <c r="N174" s="262">
        <v>13891442316</v>
      </c>
      <c r="O174" s="258" t="s">
        <v>459</v>
      </c>
    </row>
    <row r="175" spans="1:15" x14ac:dyDescent="0.35">
      <c r="A175" s="258" t="s">
        <v>945</v>
      </c>
      <c r="B175" s="258">
        <v>103824</v>
      </c>
      <c r="C175" s="259">
        <v>43533</v>
      </c>
      <c r="D175" s="258" t="s">
        <v>3178</v>
      </c>
      <c r="E175" s="258" t="s">
        <v>3179</v>
      </c>
      <c r="F175" s="258" t="s">
        <v>937</v>
      </c>
      <c r="G175" s="258" t="s">
        <v>235</v>
      </c>
      <c r="H175" s="258" t="s">
        <v>1990</v>
      </c>
      <c r="I175" s="258" t="s">
        <v>141</v>
      </c>
      <c r="J175" s="258">
        <v>5118</v>
      </c>
      <c r="K175" s="261">
        <v>4</v>
      </c>
      <c r="L175" s="258"/>
      <c r="M175" s="262" t="s">
        <v>3180</v>
      </c>
      <c r="N175" s="262">
        <v>38215156540</v>
      </c>
      <c r="O175" s="258" t="s">
        <v>459</v>
      </c>
    </row>
    <row r="176" spans="1:15" x14ac:dyDescent="0.35">
      <c r="A176" s="258" t="s">
        <v>2303</v>
      </c>
      <c r="B176" s="263">
        <v>103825</v>
      </c>
      <c r="C176" s="259">
        <v>43535</v>
      </c>
      <c r="D176" s="258" t="s">
        <v>859</v>
      </c>
      <c r="E176" s="258" t="s">
        <v>860</v>
      </c>
      <c r="F176" s="258" t="s">
        <v>861</v>
      </c>
      <c r="G176" s="258" t="s">
        <v>235</v>
      </c>
      <c r="H176" s="258" t="s">
        <v>3292</v>
      </c>
      <c r="I176" s="258" t="s">
        <v>148</v>
      </c>
      <c r="J176" s="258">
        <v>1913</v>
      </c>
      <c r="K176" s="261">
        <v>4</v>
      </c>
      <c r="L176" s="258"/>
      <c r="M176" s="262" t="s">
        <v>2793</v>
      </c>
      <c r="N176" s="262">
        <v>21769193918</v>
      </c>
      <c r="O176" s="263" t="s">
        <v>459</v>
      </c>
    </row>
    <row r="177" spans="1:15" x14ac:dyDescent="0.35">
      <c r="A177" s="258" t="s">
        <v>872</v>
      </c>
      <c r="B177" s="263">
        <v>103826</v>
      </c>
      <c r="C177" s="259">
        <v>43537</v>
      </c>
      <c r="D177" s="258" t="s">
        <v>2100</v>
      </c>
      <c r="E177" s="258" t="s">
        <v>2101</v>
      </c>
      <c r="F177" s="258" t="s">
        <v>1753</v>
      </c>
      <c r="G177" s="258" t="s">
        <v>873</v>
      </c>
      <c r="H177" s="258" t="s">
        <v>886</v>
      </c>
      <c r="I177" s="258" t="s">
        <v>3293</v>
      </c>
      <c r="J177" s="258">
        <v>2618</v>
      </c>
      <c r="K177" s="261">
        <v>4</v>
      </c>
      <c r="L177" s="258"/>
      <c r="M177" s="262">
        <v>5428149129</v>
      </c>
      <c r="N177" s="262">
        <v>11014558432</v>
      </c>
      <c r="O177" s="263" t="s">
        <v>459</v>
      </c>
    </row>
    <row r="178" spans="1:15" x14ac:dyDescent="0.35">
      <c r="A178" s="258" t="s">
        <v>1799</v>
      </c>
      <c r="B178" s="263">
        <v>103827</v>
      </c>
      <c r="C178" s="259">
        <v>43538</v>
      </c>
      <c r="D178" s="258" t="s">
        <v>1120</v>
      </c>
      <c r="E178" s="258" t="s">
        <v>1728</v>
      </c>
      <c r="F178" s="258" t="s">
        <v>1121</v>
      </c>
      <c r="G178" s="258" t="s">
        <v>235</v>
      </c>
      <c r="H178" s="258" t="s">
        <v>870</v>
      </c>
      <c r="I178" s="258" t="s">
        <v>170</v>
      </c>
      <c r="J178" s="258">
        <v>3516</v>
      </c>
      <c r="K178" s="261">
        <v>4</v>
      </c>
      <c r="L178" s="258" t="s">
        <v>919</v>
      </c>
      <c r="M178" s="262" t="s">
        <v>2728</v>
      </c>
      <c r="N178" s="262">
        <v>20821227172</v>
      </c>
      <c r="O178" s="263" t="s">
        <v>459</v>
      </c>
    </row>
    <row r="179" spans="1:15" x14ac:dyDescent="0.35">
      <c r="A179" s="258" t="s">
        <v>1209</v>
      </c>
      <c r="B179" s="258">
        <v>103828</v>
      </c>
      <c r="C179" s="259">
        <v>43538</v>
      </c>
      <c r="D179" s="258" t="s">
        <v>2036</v>
      </c>
      <c r="E179" s="258" t="s">
        <v>2037</v>
      </c>
      <c r="F179" s="258" t="s">
        <v>898</v>
      </c>
      <c r="G179" s="258" t="s">
        <v>879</v>
      </c>
      <c r="H179" s="258" t="s">
        <v>3294</v>
      </c>
      <c r="I179" s="258" t="s">
        <v>154</v>
      </c>
      <c r="J179" s="260">
        <v>1213</v>
      </c>
      <c r="K179" s="261">
        <v>4</v>
      </c>
      <c r="L179" s="258"/>
      <c r="M179" s="262" t="s">
        <v>3295</v>
      </c>
      <c r="N179" s="262">
        <v>22324163148</v>
      </c>
      <c r="O179" s="258" t="s">
        <v>459</v>
      </c>
    </row>
    <row r="180" spans="1:15" x14ac:dyDescent="0.35">
      <c r="A180" s="258" t="s">
        <v>1209</v>
      </c>
      <c r="B180" s="258">
        <v>103829</v>
      </c>
      <c r="C180" s="259">
        <v>43538</v>
      </c>
      <c r="D180" s="258" t="s">
        <v>2530</v>
      </c>
      <c r="E180" s="258" t="s">
        <v>3296</v>
      </c>
      <c r="F180" s="258" t="s">
        <v>3297</v>
      </c>
      <c r="G180" s="258" t="s">
        <v>3298</v>
      </c>
      <c r="H180" s="258" t="s">
        <v>3299</v>
      </c>
      <c r="I180" s="258" t="s">
        <v>132</v>
      </c>
      <c r="J180" s="258">
        <v>3717</v>
      </c>
      <c r="K180" s="261">
        <v>4</v>
      </c>
      <c r="L180" s="258"/>
      <c r="M180" s="262" t="s">
        <v>2532</v>
      </c>
      <c r="N180" s="262"/>
      <c r="O180" s="258" t="s">
        <v>459</v>
      </c>
    </row>
    <row r="181" spans="1:15" x14ac:dyDescent="0.35">
      <c r="A181" s="258" t="s">
        <v>2434</v>
      </c>
      <c r="B181" s="258">
        <v>103830</v>
      </c>
      <c r="C181" s="259">
        <v>43539</v>
      </c>
      <c r="D181" s="258" t="s">
        <v>1014</v>
      </c>
      <c r="E181" s="258" t="s">
        <v>1015</v>
      </c>
      <c r="F181" s="258" t="s">
        <v>1016</v>
      </c>
      <c r="G181" s="258" t="s">
        <v>235</v>
      </c>
      <c r="H181" s="258" t="s">
        <v>870</v>
      </c>
      <c r="I181" s="258" t="s">
        <v>141</v>
      </c>
      <c r="J181" s="260">
        <v>1915</v>
      </c>
      <c r="K181" s="261">
        <v>4</v>
      </c>
      <c r="L181" s="258"/>
      <c r="M181" s="262" t="s">
        <v>2806</v>
      </c>
      <c r="N181" s="262"/>
      <c r="O181" s="258" t="s">
        <v>459</v>
      </c>
    </row>
    <row r="182" spans="1:15" x14ac:dyDescent="0.35">
      <c r="A182" s="258" t="s">
        <v>2539</v>
      </c>
      <c r="B182" s="258">
        <v>103831</v>
      </c>
      <c r="C182" s="259">
        <v>43539</v>
      </c>
      <c r="D182" s="258" t="s">
        <v>3300</v>
      </c>
      <c r="E182" s="258" t="s">
        <v>2586</v>
      </c>
      <c r="F182" s="258" t="s">
        <v>1691</v>
      </c>
      <c r="G182" s="258" t="s">
        <v>875</v>
      </c>
      <c r="H182" s="258" t="s">
        <v>874</v>
      </c>
      <c r="I182" s="258" t="s">
        <v>881</v>
      </c>
      <c r="J182" s="260">
        <v>3918</v>
      </c>
      <c r="K182" s="261">
        <v>4</v>
      </c>
      <c r="L182" s="258"/>
      <c r="M182" s="262" t="s">
        <v>2587</v>
      </c>
      <c r="N182" s="262">
        <v>31819827076</v>
      </c>
      <c r="O182" s="258" t="s">
        <v>459</v>
      </c>
    </row>
    <row r="183" spans="1:15" x14ac:dyDescent="0.35">
      <c r="A183" s="258" t="s">
        <v>2434</v>
      </c>
      <c r="B183" s="258">
        <v>103832</v>
      </c>
      <c r="C183" s="259">
        <v>43540</v>
      </c>
      <c r="D183" s="258" t="s">
        <v>1666</v>
      </c>
      <c r="E183" s="258" t="s">
        <v>1667</v>
      </c>
      <c r="F183" s="258" t="s">
        <v>898</v>
      </c>
      <c r="G183" s="258" t="s">
        <v>235</v>
      </c>
      <c r="H183" s="258" t="s">
        <v>854</v>
      </c>
      <c r="I183" s="258" t="s">
        <v>154</v>
      </c>
      <c r="J183" s="260">
        <v>113</v>
      </c>
      <c r="K183" s="261">
        <v>4</v>
      </c>
      <c r="L183" s="258"/>
      <c r="M183" s="262" t="s">
        <v>2729</v>
      </c>
      <c r="N183" s="262">
        <v>11347547394</v>
      </c>
      <c r="O183" s="258" t="s">
        <v>459</v>
      </c>
    </row>
    <row r="184" spans="1:15" x14ac:dyDescent="0.35">
      <c r="A184" s="258" t="s">
        <v>2430</v>
      </c>
      <c r="B184" s="258">
        <v>103833</v>
      </c>
      <c r="C184" s="259">
        <v>43542</v>
      </c>
      <c r="D184" s="258" t="s">
        <v>3301</v>
      </c>
      <c r="E184" s="258" t="s">
        <v>2813</v>
      </c>
      <c r="F184" s="258" t="s">
        <v>2814</v>
      </c>
      <c r="G184" s="258" t="s">
        <v>867</v>
      </c>
      <c r="H184" s="258" t="s">
        <v>1323</v>
      </c>
      <c r="I184" s="258" t="s">
        <v>1612</v>
      </c>
      <c r="J184" s="260" t="s">
        <v>4181</v>
      </c>
      <c r="K184" s="261">
        <v>4</v>
      </c>
      <c r="L184" s="258"/>
      <c r="M184" s="262">
        <v>5306102697</v>
      </c>
      <c r="N184" s="262" t="s">
        <v>3302</v>
      </c>
      <c r="O184" s="258" t="s">
        <v>459</v>
      </c>
    </row>
    <row r="185" spans="1:15" x14ac:dyDescent="0.35">
      <c r="A185" s="258" t="s">
        <v>872</v>
      </c>
      <c r="B185" s="258">
        <v>103834</v>
      </c>
      <c r="C185" s="259">
        <v>43542</v>
      </c>
      <c r="D185" s="258" t="s">
        <v>2160</v>
      </c>
      <c r="E185" s="258" t="s">
        <v>3303</v>
      </c>
      <c r="F185" s="258" t="s">
        <v>1158</v>
      </c>
      <c r="G185" s="258" t="s">
        <v>1700</v>
      </c>
      <c r="H185" s="258" t="s">
        <v>3304</v>
      </c>
      <c r="I185" s="258" t="s">
        <v>3305</v>
      </c>
      <c r="J185" s="260" t="s">
        <v>4182</v>
      </c>
      <c r="K185" s="261">
        <v>4</v>
      </c>
      <c r="L185" s="258"/>
      <c r="M185" s="262">
        <v>5325215434</v>
      </c>
      <c r="N185" s="262" t="s">
        <v>3306</v>
      </c>
      <c r="O185" s="258" t="s">
        <v>459</v>
      </c>
    </row>
    <row r="186" spans="1:15" x14ac:dyDescent="0.35">
      <c r="A186" s="258" t="s">
        <v>2432</v>
      </c>
      <c r="B186" s="263">
        <v>103835</v>
      </c>
      <c r="C186" s="259">
        <v>43542</v>
      </c>
      <c r="D186" s="258" t="s">
        <v>2059</v>
      </c>
      <c r="E186" s="258" t="s">
        <v>2060</v>
      </c>
      <c r="F186" s="258" t="s">
        <v>911</v>
      </c>
      <c r="G186" s="258" t="s">
        <v>3307</v>
      </c>
      <c r="H186" s="258" t="s">
        <v>3308</v>
      </c>
      <c r="I186" s="258" t="s">
        <v>3309</v>
      </c>
      <c r="J186" s="258" t="s">
        <v>4183</v>
      </c>
      <c r="K186" s="261">
        <v>4</v>
      </c>
      <c r="L186" s="258"/>
      <c r="M186" s="262">
        <v>5064919301</v>
      </c>
      <c r="N186" s="262" t="s">
        <v>3310</v>
      </c>
      <c r="O186" s="263" t="s">
        <v>459</v>
      </c>
    </row>
    <row r="187" spans="1:15" x14ac:dyDescent="0.35">
      <c r="A187" s="258" t="s">
        <v>865</v>
      </c>
      <c r="B187" s="263">
        <v>103969</v>
      </c>
      <c r="C187" s="259">
        <v>43542</v>
      </c>
      <c r="D187" s="258" t="s">
        <v>1002</v>
      </c>
      <c r="E187" s="258" t="s">
        <v>1003</v>
      </c>
      <c r="F187" s="258" t="s">
        <v>896</v>
      </c>
      <c r="G187" s="258" t="s">
        <v>235</v>
      </c>
      <c r="H187" s="258" t="s">
        <v>870</v>
      </c>
      <c r="I187" s="258" t="s">
        <v>154</v>
      </c>
      <c r="J187" s="258">
        <v>3815</v>
      </c>
      <c r="K187" s="261">
        <v>4</v>
      </c>
      <c r="L187" s="258"/>
      <c r="M187" s="262" t="s">
        <v>3311</v>
      </c>
      <c r="N187" s="262">
        <v>41306151898</v>
      </c>
      <c r="O187" s="258" t="s">
        <v>381</v>
      </c>
    </row>
    <row r="188" spans="1:15" x14ac:dyDescent="0.35">
      <c r="A188" s="258" t="s">
        <v>888</v>
      </c>
      <c r="B188" s="258">
        <v>103970</v>
      </c>
      <c r="C188" s="259">
        <v>43542</v>
      </c>
      <c r="D188" s="258" t="s">
        <v>2015</v>
      </c>
      <c r="E188" s="258" t="s">
        <v>2016</v>
      </c>
      <c r="F188" s="258" t="s">
        <v>918</v>
      </c>
      <c r="G188" s="258" t="s">
        <v>235</v>
      </c>
      <c r="H188" s="258" t="s">
        <v>3312</v>
      </c>
      <c r="I188" s="258" t="s">
        <v>169</v>
      </c>
      <c r="J188" s="260">
        <v>2317</v>
      </c>
      <c r="K188" s="261">
        <v>4</v>
      </c>
      <c r="L188" s="258"/>
      <c r="M188" s="262">
        <v>5055480437</v>
      </c>
      <c r="N188" s="262">
        <v>18577306524</v>
      </c>
      <c r="O188" s="258" t="s">
        <v>381</v>
      </c>
    </row>
    <row r="189" spans="1:15" x14ac:dyDescent="0.35">
      <c r="A189" s="258" t="s">
        <v>2306</v>
      </c>
      <c r="B189" s="263">
        <v>103971</v>
      </c>
      <c r="C189" s="259">
        <v>43543</v>
      </c>
      <c r="D189" s="258" t="s">
        <v>1636</v>
      </c>
      <c r="E189" s="258" t="s">
        <v>2489</v>
      </c>
      <c r="F189" s="258" t="s">
        <v>2471</v>
      </c>
      <c r="G189" s="258" t="s">
        <v>235</v>
      </c>
      <c r="H189" s="258" t="s">
        <v>854</v>
      </c>
      <c r="I189" s="258" t="s">
        <v>154</v>
      </c>
      <c r="J189" s="258" t="s">
        <v>4184</v>
      </c>
      <c r="K189" s="261">
        <v>4</v>
      </c>
      <c r="L189" s="258"/>
      <c r="M189" s="262"/>
      <c r="N189" s="262"/>
      <c r="O189" s="263" t="s">
        <v>381</v>
      </c>
    </row>
    <row r="190" spans="1:15" x14ac:dyDescent="0.35">
      <c r="A190" s="258" t="s">
        <v>2431</v>
      </c>
      <c r="B190" s="258">
        <v>103836</v>
      </c>
      <c r="C190" s="259">
        <v>43543</v>
      </c>
      <c r="D190" s="258" t="s">
        <v>1588</v>
      </c>
      <c r="E190" s="258" t="s">
        <v>1589</v>
      </c>
      <c r="F190" s="258" t="s">
        <v>902</v>
      </c>
      <c r="G190" s="258" t="s">
        <v>235</v>
      </c>
      <c r="H190" s="258" t="s">
        <v>870</v>
      </c>
      <c r="I190" s="258" t="s">
        <v>162</v>
      </c>
      <c r="J190" s="260">
        <v>4117</v>
      </c>
      <c r="K190" s="261">
        <v>4</v>
      </c>
      <c r="L190" s="258"/>
      <c r="M190" s="262" t="s">
        <v>2481</v>
      </c>
      <c r="N190" s="262">
        <v>14824367768</v>
      </c>
      <c r="O190" s="258" t="s">
        <v>459</v>
      </c>
    </row>
    <row r="191" spans="1:15" x14ac:dyDescent="0.35">
      <c r="A191" s="258" t="s">
        <v>877</v>
      </c>
      <c r="B191" s="258">
        <v>103837</v>
      </c>
      <c r="C191" s="259">
        <v>43543</v>
      </c>
      <c r="D191" s="258" t="s">
        <v>1776</v>
      </c>
      <c r="E191" s="258" t="s">
        <v>1777</v>
      </c>
      <c r="F191" s="258" t="s">
        <v>937</v>
      </c>
      <c r="G191" s="258" t="s">
        <v>235</v>
      </c>
      <c r="H191" s="258" t="s">
        <v>870</v>
      </c>
      <c r="I191" s="258" t="s">
        <v>139</v>
      </c>
      <c r="J191" s="260">
        <v>3917</v>
      </c>
      <c r="K191" s="261">
        <v>4</v>
      </c>
      <c r="L191" s="258"/>
      <c r="M191" s="262" t="s">
        <v>2709</v>
      </c>
      <c r="N191" s="262">
        <v>13103166450</v>
      </c>
      <c r="O191" s="258" t="s">
        <v>459</v>
      </c>
    </row>
    <row r="192" spans="1:15" x14ac:dyDescent="0.35">
      <c r="A192" s="258" t="s">
        <v>1034</v>
      </c>
      <c r="B192" s="258">
        <v>103838</v>
      </c>
      <c r="C192" s="259">
        <v>43543</v>
      </c>
      <c r="D192" s="258" t="s">
        <v>3102</v>
      </c>
      <c r="E192" s="258" t="s">
        <v>3103</v>
      </c>
      <c r="F192" s="258" t="s">
        <v>878</v>
      </c>
      <c r="G192" s="258" t="s">
        <v>867</v>
      </c>
      <c r="H192" s="258" t="s">
        <v>3313</v>
      </c>
      <c r="I192" s="258" t="s">
        <v>3314</v>
      </c>
      <c r="J192" s="260">
        <v>3818</v>
      </c>
      <c r="K192" s="261">
        <v>4</v>
      </c>
      <c r="L192" s="258"/>
      <c r="M192" s="262" t="s">
        <v>3315</v>
      </c>
      <c r="N192" s="262">
        <v>13357072682</v>
      </c>
      <c r="O192" s="258" t="s">
        <v>459</v>
      </c>
    </row>
    <row r="193" spans="1:15" x14ac:dyDescent="0.35">
      <c r="A193" s="258" t="s">
        <v>943</v>
      </c>
      <c r="B193" s="263">
        <v>103839</v>
      </c>
      <c r="C193" s="259">
        <v>43543</v>
      </c>
      <c r="D193" s="258" t="s">
        <v>3113</v>
      </c>
      <c r="E193" s="258" t="s">
        <v>3114</v>
      </c>
      <c r="F193" s="258" t="s">
        <v>878</v>
      </c>
      <c r="G193" s="258" t="s">
        <v>235</v>
      </c>
      <c r="H193" s="258" t="s">
        <v>3312</v>
      </c>
      <c r="I193" s="258" t="s">
        <v>881</v>
      </c>
      <c r="J193" s="258">
        <v>4018</v>
      </c>
      <c r="K193" s="261">
        <v>4</v>
      </c>
      <c r="L193" s="258"/>
      <c r="M193" s="262" t="s">
        <v>3115</v>
      </c>
      <c r="N193" s="262">
        <v>16816305796</v>
      </c>
      <c r="O193" s="263" t="s">
        <v>459</v>
      </c>
    </row>
    <row r="194" spans="1:15" x14ac:dyDescent="0.35">
      <c r="A194" s="258" t="s">
        <v>1209</v>
      </c>
      <c r="B194" s="258">
        <v>103840</v>
      </c>
      <c r="C194" s="259">
        <v>43544</v>
      </c>
      <c r="D194" s="258" t="s">
        <v>1964</v>
      </c>
      <c r="E194" s="258" t="s">
        <v>1965</v>
      </c>
      <c r="F194" s="258" t="s">
        <v>866</v>
      </c>
      <c r="G194" s="258" t="s">
        <v>235</v>
      </c>
      <c r="H194" s="258" t="s">
        <v>870</v>
      </c>
      <c r="I194" s="258" t="s">
        <v>154</v>
      </c>
      <c r="J194" s="258">
        <v>5117</v>
      </c>
      <c r="K194" s="261">
        <v>4</v>
      </c>
      <c r="L194" s="258"/>
      <c r="M194" s="262" t="s">
        <v>2725</v>
      </c>
      <c r="N194" s="262">
        <v>16177340818</v>
      </c>
      <c r="O194" s="258" t="s">
        <v>459</v>
      </c>
    </row>
    <row r="195" spans="1:15" x14ac:dyDescent="0.35">
      <c r="A195" s="258" t="s">
        <v>887</v>
      </c>
      <c r="B195" s="258">
        <v>103841</v>
      </c>
      <c r="C195" s="259">
        <v>43544</v>
      </c>
      <c r="D195" s="258" t="s">
        <v>3316</v>
      </c>
      <c r="E195" s="258" t="s">
        <v>3317</v>
      </c>
      <c r="F195" s="258" t="s">
        <v>3318</v>
      </c>
      <c r="G195" s="258" t="s">
        <v>2722</v>
      </c>
      <c r="H195" s="258" t="s">
        <v>3319</v>
      </c>
      <c r="I195" s="258" t="s">
        <v>3320</v>
      </c>
      <c r="J195" s="260">
        <v>4217</v>
      </c>
      <c r="K195" s="261">
        <v>4</v>
      </c>
      <c r="L195" s="258"/>
      <c r="M195" s="262" t="s">
        <v>3321</v>
      </c>
      <c r="N195" s="262">
        <v>31819827076</v>
      </c>
      <c r="O195" s="258" t="s">
        <v>459</v>
      </c>
    </row>
    <row r="196" spans="1:15" x14ac:dyDescent="0.35">
      <c r="A196" s="258" t="s">
        <v>916</v>
      </c>
      <c r="B196" s="258">
        <v>103842</v>
      </c>
      <c r="C196" s="259">
        <v>43544</v>
      </c>
      <c r="D196" s="258" t="s">
        <v>2759</v>
      </c>
      <c r="E196" s="258" t="s">
        <v>2760</v>
      </c>
      <c r="F196" s="258" t="s">
        <v>898</v>
      </c>
      <c r="G196" s="258" t="s">
        <v>2722</v>
      </c>
      <c r="H196" s="258" t="s">
        <v>3319</v>
      </c>
      <c r="I196" s="258" t="s">
        <v>3322</v>
      </c>
      <c r="J196" s="260">
        <v>3217</v>
      </c>
      <c r="K196" s="261">
        <v>4</v>
      </c>
      <c r="L196" s="258"/>
      <c r="M196" s="262" t="s">
        <v>2761</v>
      </c>
      <c r="N196" s="262">
        <v>22078125928</v>
      </c>
      <c r="O196" s="258" t="s">
        <v>459</v>
      </c>
    </row>
    <row r="197" spans="1:15" x14ac:dyDescent="0.35">
      <c r="A197" s="258" t="s">
        <v>920</v>
      </c>
      <c r="B197" s="258">
        <v>103843</v>
      </c>
      <c r="C197" s="259">
        <v>43544</v>
      </c>
      <c r="D197" s="258" t="s">
        <v>2519</v>
      </c>
      <c r="E197" s="258" t="s">
        <v>2520</v>
      </c>
      <c r="F197" s="258" t="s">
        <v>884</v>
      </c>
      <c r="G197" s="258" t="s">
        <v>875</v>
      </c>
      <c r="H197" s="258" t="s">
        <v>1988</v>
      </c>
      <c r="I197" s="258" t="s">
        <v>126</v>
      </c>
      <c r="J197" s="260">
        <v>3415</v>
      </c>
      <c r="K197" s="261">
        <v>4</v>
      </c>
      <c r="L197" s="258"/>
      <c r="M197" s="262" t="s">
        <v>2521</v>
      </c>
      <c r="N197" s="262">
        <v>10429572088</v>
      </c>
      <c r="O197" s="258" t="s">
        <v>459</v>
      </c>
    </row>
    <row r="198" spans="1:15" x14ac:dyDescent="0.35">
      <c r="A198" s="258" t="s">
        <v>1103</v>
      </c>
      <c r="B198" s="258">
        <v>103972</v>
      </c>
      <c r="C198" s="259">
        <v>43545</v>
      </c>
      <c r="D198" s="258" t="s">
        <v>2062</v>
      </c>
      <c r="E198" s="258" t="s">
        <v>2063</v>
      </c>
      <c r="F198" s="258" t="s">
        <v>958</v>
      </c>
      <c r="G198" s="258" t="s">
        <v>3307</v>
      </c>
      <c r="H198" s="258" t="s">
        <v>3323</v>
      </c>
      <c r="I198" s="258" t="s">
        <v>154</v>
      </c>
      <c r="J198" s="260" t="s">
        <v>4112</v>
      </c>
      <c r="K198" s="261">
        <v>4</v>
      </c>
      <c r="L198" s="258"/>
      <c r="M198" s="262">
        <v>5375481933</v>
      </c>
      <c r="N198" s="262" t="s">
        <v>3324</v>
      </c>
      <c r="O198" s="258" t="s">
        <v>381</v>
      </c>
    </row>
    <row r="199" spans="1:15" x14ac:dyDescent="0.35">
      <c r="A199" s="258" t="s">
        <v>882</v>
      </c>
      <c r="B199" s="258">
        <v>103973</v>
      </c>
      <c r="C199" s="259">
        <v>43545</v>
      </c>
      <c r="D199" s="258" t="s">
        <v>1464</v>
      </c>
      <c r="E199" s="258" t="s">
        <v>1465</v>
      </c>
      <c r="F199" s="258" t="s">
        <v>918</v>
      </c>
      <c r="G199" s="258" t="s">
        <v>875</v>
      </c>
      <c r="H199" s="258" t="s">
        <v>895</v>
      </c>
      <c r="I199" s="258" t="s">
        <v>154</v>
      </c>
      <c r="J199" s="260">
        <v>4612</v>
      </c>
      <c r="K199" s="261">
        <v>4</v>
      </c>
      <c r="L199" s="258" t="s">
        <v>919</v>
      </c>
      <c r="M199" s="262">
        <v>5364573030</v>
      </c>
      <c r="N199" s="262">
        <v>24832076248</v>
      </c>
      <c r="O199" s="263" t="s">
        <v>381</v>
      </c>
    </row>
    <row r="200" spans="1:15" x14ac:dyDescent="0.35">
      <c r="A200" s="258" t="s">
        <v>2462</v>
      </c>
      <c r="B200" s="263">
        <v>103974</v>
      </c>
      <c r="C200" s="259">
        <v>43545</v>
      </c>
      <c r="D200" s="258" t="s">
        <v>1646</v>
      </c>
      <c r="E200" s="258" t="s">
        <v>2559</v>
      </c>
      <c r="F200" s="258" t="s">
        <v>904</v>
      </c>
      <c r="G200" s="258" t="s">
        <v>235</v>
      </c>
      <c r="H200" s="258" t="s">
        <v>870</v>
      </c>
      <c r="I200" s="258" t="s">
        <v>154</v>
      </c>
      <c r="J200" s="258">
        <v>2317</v>
      </c>
      <c r="K200" s="261">
        <v>4</v>
      </c>
      <c r="L200" s="258"/>
      <c r="M200" s="262">
        <v>5498077749</v>
      </c>
      <c r="N200" s="262">
        <v>39190852502</v>
      </c>
      <c r="O200" s="263" t="s">
        <v>381</v>
      </c>
    </row>
    <row r="201" spans="1:15" x14ac:dyDescent="0.35">
      <c r="A201" s="258" t="s">
        <v>920</v>
      </c>
      <c r="B201" s="263">
        <v>103844</v>
      </c>
      <c r="C201" s="259">
        <v>43545</v>
      </c>
      <c r="D201" s="258" t="s">
        <v>1090</v>
      </c>
      <c r="E201" s="258" t="s">
        <v>1377</v>
      </c>
      <c r="F201" s="258" t="s">
        <v>937</v>
      </c>
      <c r="G201" s="258" t="s">
        <v>235</v>
      </c>
      <c r="H201" s="258" t="s">
        <v>854</v>
      </c>
      <c r="I201" s="258" t="s">
        <v>1378</v>
      </c>
      <c r="J201" s="258">
        <v>3413</v>
      </c>
      <c r="K201" s="261">
        <v>4</v>
      </c>
      <c r="L201" s="258"/>
      <c r="M201" s="262" t="s">
        <v>2493</v>
      </c>
      <c r="N201" s="262">
        <v>19876262528</v>
      </c>
      <c r="O201" s="258" t="s">
        <v>459</v>
      </c>
    </row>
    <row r="202" spans="1:15" x14ac:dyDescent="0.35">
      <c r="A202" s="258" t="s">
        <v>887</v>
      </c>
      <c r="B202" s="258">
        <v>103845</v>
      </c>
      <c r="C202" s="259">
        <v>43545</v>
      </c>
      <c r="D202" s="258" t="s">
        <v>2500</v>
      </c>
      <c r="E202" s="258" t="s">
        <v>2501</v>
      </c>
      <c r="F202" s="258" t="s">
        <v>853</v>
      </c>
      <c r="G202" s="258" t="s">
        <v>1700</v>
      </c>
      <c r="H202" s="258" t="s">
        <v>3325</v>
      </c>
      <c r="I202" s="258" t="s">
        <v>3314</v>
      </c>
      <c r="J202" s="260">
        <v>2715</v>
      </c>
      <c r="K202" s="261">
        <v>4</v>
      </c>
      <c r="L202" s="258" t="s">
        <v>3326</v>
      </c>
      <c r="M202" s="262" t="s">
        <v>2502</v>
      </c>
      <c r="N202" s="262">
        <v>24686030762</v>
      </c>
      <c r="O202" s="263" t="s">
        <v>459</v>
      </c>
    </row>
    <row r="203" spans="1:15" x14ac:dyDescent="0.35">
      <c r="A203" s="258" t="s">
        <v>920</v>
      </c>
      <c r="B203" s="263">
        <v>103846</v>
      </c>
      <c r="C203" s="259">
        <v>43545</v>
      </c>
      <c r="D203" s="258" t="s">
        <v>1841</v>
      </c>
      <c r="E203" s="258" t="s">
        <v>1842</v>
      </c>
      <c r="F203" s="258" t="s">
        <v>922</v>
      </c>
      <c r="G203" s="258" t="s">
        <v>963</v>
      </c>
      <c r="H203" s="258" t="s">
        <v>3327</v>
      </c>
      <c r="I203" s="258" t="s">
        <v>154</v>
      </c>
      <c r="J203" s="258">
        <v>4716</v>
      </c>
      <c r="K203" s="261">
        <v>4</v>
      </c>
      <c r="L203" s="258"/>
      <c r="M203" s="262" t="s">
        <v>3076</v>
      </c>
      <c r="N203" s="262">
        <v>34807601818</v>
      </c>
      <c r="O203" s="263" t="s">
        <v>459</v>
      </c>
    </row>
    <row r="204" spans="1:15" x14ac:dyDescent="0.35">
      <c r="A204" s="258" t="s">
        <v>1103</v>
      </c>
      <c r="B204" s="263">
        <v>103847</v>
      </c>
      <c r="C204" s="259">
        <v>43546</v>
      </c>
      <c r="D204" s="258" t="s">
        <v>2733</v>
      </c>
      <c r="E204" s="258" t="s">
        <v>2734</v>
      </c>
      <c r="F204" s="258" t="s">
        <v>937</v>
      </c>
      <c r="G204" s="258" t="s">
        <v>235</v>
      </c>
      <c r="H204" s="258" t="s">
        <v>870</v>
      </c>
      <c r="I204" s="258" t="s">
        <v>141</v>
      </c>
      <c r="J204" s="258">
        <v>4318</v>
      </c>
      <c r="K204" s="261">
        <v>4</v>
      </c>
      <c r="L204" s="258"/>
      <c r="M204" s="262" t="s">
        <v>2735</v>
      </c>
      <c r="N204" s="262">
        <v>18352268184</v>
      </c>
      <c r="O204" s="258" t="s">
        <v>459</v>
      </c>
    </row>
    <row r="205" spans="1:15" x14ac:dyDescent="0.35">
      <c r="A205" s="258" t="s">
        <v>974</v>
      </c>
      <c r="B205" s="258">
        <v>103848</v>
      </c>
      <c r="C205" s="259">
        <v>43546</v>
      </c>
      <c r="D205" s="258" t="s">
        <v>910</v>
      </c>
      <c r="E205" s="258" t="s">
        <v>2053</v>
      </c>
      <c r="F205" s="258" t="s">
        <v>1348</v>
      </c>
      <c r="G205" s="258" t="s">
        <v>235</v>
      </c>
      <c r="H205" s="258" t="s">
        <v>854</v>
      </c>
      <c r="I205" s="258" t="s">
        <v>3328</v>
      </c>
      <c r="J205" s="260">
        <v>5014</v>
      </c>
      <c r="K205" s="261">
        <v>4</v>
      </c>
      <c r="L205" s="258"/>
      <c r="M205" s="262" t="s">
        <v>2701</v>
      </c>
      <c r="N205" s="262">
        <v>16513417402</v>
      </c>
      <c r="O205" s="258" t="s">
        <v>459</v>
      </c>
    </row>
    <row r="206" spans="1:15" x14ac:dyDescent="0.35">
      <c r="A206" s="258" t="s">
        <v>972</v>
      </c>
      <c r="B206" s="258">
        <v>103849</v>
      </c>
      <c r="C206" s="259">
        <v>43546</v>
      </c>
      <c r="D206" s="258" t="s">
        <v>910</v>
      </c>
      <c r="E206" s="258" t="s">
        <v>2052</v>
      </c>
      <c r="F206" s="258" t="s">
        <v>853</v>
      </c>
      <c r="G206" s="258" t="s">
        <v>1177</v>
      </c>
      <c r="H206" s="258" t="s">
        <v>854</v>
      </c>
      <c r="I206" s="258" t="s">
        <v>154</v>
      </c>
      <c r="J206" s="258">
        <v>1713</v>
      </c>
      <c r="K206" s="261">
        <v>4</v>
      </c>
      <c r="L206" s="258"/>
      <c r="M206" s="262" t="s">
        <v>2701</v>
      </c>
      <c r="N206" s="262">
        <v>16495418008</v>
      </c>
      <c r="O206" s="258" t="s">
        <v>459</v>
      </c>
    </row>
    <row r="207" spans="1:15" x14ac:dyDescent="0.35">
      <c r="A207" s="258" t="s">
        <v>1860</v>
      </c>
      <c r="B207" s="258">
        <v>103850</v>
      </c>
      <c r="C207" s="259">
        <v>43546</v>
      </c>
      <c r="D207" s="258" t="s">
        <v>3329</v>
      </c>
      <c r="E207" s="258" t="s">
        <v>3330</v>
      </c>
      <c r="F207" s="258" t="s">
        <v>853</v>
      </c>
      <c r="G207" s="258" t="s">
        <v>875</v>
      </c>
      <c r="H207" s="258" t="s">
        <v>3331</v>
      </c>
      <c r="I207" s="258" t="s">
        <v>881</v>
      </c>
      <c r="J207" s="260">
        <v>4116</v>
      </c>
      <c r="K207" s="261">
        <v>4</v>
      </c>
      <c r="L207" s="258"/>
      <c r="M207" s="262" t="s">
        <v>3332</v>
      </c>
      <c r="N207" s="262">
        <v>23932077148</v>
      </c>
      <c r="O207" s="258" t="s">
        <v>459</v>
      </c>
    </row>
    <row r="208" spans="1:15" x14ac:dyDescent="0.35">
      <c r="A208" s="258" t="s">
        <v>1938</v>
      </c>
      <c r="B208" s="258">
        <v>103851</v>
      </c>
      <c r="C208" s="259">
        <v>43546</v>
      </c>
      <c r="D208" s="258" t="s">
        <v>2574</v>
      </c>
      <c r="E208" s="258" t="s">
        <v>2575</v>
      </c>
      <c r="F208" s="258" t="s">
        <v>1753</v>
      </c>
      <c r="G208" s="258" t="s">
        <v>873</v>
      </c>
      <c r="H208" s="258" t="s">
        <v>874</v>
      </c>
      <c r="I208" s="258" t="s">
        <v>3293</v>
      </c>
      <c r="J208" s="260" t="s">
        <v>3333</v>
      </c>
      <c r="K208" s="261">
        <v>4</v>
      </c>
      <c r="L208" s="258"/>
      <c r="M208" s="262" t="s">
        <v>2576</v>
      </c>
      <c r="N208" s="262">
        <v>26857015240</v>
      </c>
      <c r="O208" s="263" t="s">
        <v>459</v>
      </c>
    </row>
    <row r="209" spans="1:15" x14ac:dyDescent="0.35">
      <c r="A209" s="258" t="s">
        <v>885</v>
      </c>
      <c r="B209" s="263">
        <v>103852</v>
      </c>
      <c r="C209" s="259">
        <v>43546</v>
      </c>
      <c r="D209" s="258" t="s">
        <v>3129</v>
      </c>
      <c r="E209" s="258" t="s">
        <v>3130</v>
      </c>
      <c r="F209" s="258" t="s">
        <v>3131</v>
      </c>
      <c r="G209" s="258" t="s">
        <v>235</v>
      </c>
      <c r="H209" s="258" t="s">
        <v>3334</v>
      </c>
      <c r="I209" s="258" t="s">
        <v>3335</v>
      </c>
      <c r="J209" s="258">
        <v>4318</v>
      </c>
      <c r="K209" s="261">
        <v>4</v>
      </c>
      <c r="L209" s="258"/>
      <c r="M209" s="262" t="s">
        <v>3132</v>
      </c>
      <c r="N209" s="262">
        <v>13153084544</v>
      </c>
      <c r="O209" s="263" t="s">
        <v>459</v>
      </c>
    </row>
    <row r="210" spans="1:15" x14ac:dyDescent="0.35">
      <c r="A210" s="258" t="s">
        <v>1860</v>
      </c>
      <c r="B210" s="263">
        <v>103853</v>
      </c>
      <c r="C210" s="259">
        <v>43546</v>
      </c>
      <c r="D210" s="258" t="s">
        <v>1327</v>
      </c>
      <c r="E210" s="258" t="s">
        <v>1086</v>
      </c>
      <c r="F210" s="258" t="s">
        <v>1753</v>
      </c>
      <c r="G210" s="258" t="s">
        <v>948</v>
      </c>
      <c r="H210" s="258" t="s">
        <v>3336</v>
      </c>
      <c r="I210" s="258" t="s">
        <v>3337</v>
      </c>
      <c r="J210" s="258">
        <v>4716</v>
      </c>
      <c r="K210" s="261">
        <v>4</v>
      </c>
      <c r="L210" s="258"/>
      <c r="M210" s="264" t="s">
        <v>2496</v>
      </c>
      <c r="N210" s="264"/>
      <c r="O210" s="263" t="s">
        <v>459</v>
      </c>
    </row>
    <row r="211" spans="1:15" x14ac:dyDescent="0.35">
      <c r="A211" s="258" t="s">
        <v>864</v>
      </c>
      <c r="B211" s="263">
        <v>103855</v>
      </c>
      <c r="C211" s="259">
        <v>43546</v>
      </c>
      <c r="D211" s="258" t="s">
        <v>1090</v>
      </c>
      <c r="E211" s="258" t="s">
        <v>2011</v>
      </c>
      <c r="F211" s="258" t="s">
        <v>2012</v>
      </c>
      <c r="G211" s="258" t="s">
        <v>875</v>
      </c>
      <c r="H211" s="258" t="s">
        <v>1988</v>
      </c>
      <c r="I211" s="258" t="s">
        <v>881</v>
      </c>
      <c r="J211" s="258">
        <v>3917</v>
      </c>
      <c r="K211" s="261">
        <v>4</v>
      </c>
      <c r="L211" s="258" t="s">
        <v>919</v>
      </c>
      <c r="M211" s="262" t="s">
        <v>2493</v>
      </c>
      <c r="N211" s="262">
        <v>19876262528</v>
      </c>
      <c r="O211" s="258" t="s">
        <v>459</v>
      </c>
    </row>
    <row r="212" spans="1:15" x14ac:dyDescent="0.35">
      <c r="A212" s="258" t="s">
        <v>2508</v>
      </c>
      <c r="B212" s="258">
        <v>103856</v>
      </c>
      <c r="C212" s="259">
        <v>43546</v>
      </c>
      <c r="D212" s="258" t="s">
        <v>1962</v>
      </c>
      <c r="E212" s="258" t="s">
        <v>1963</v>
      </c>
      <c r="F212" s="258" t="s">
        <v>898</v>
      </c>
      <c r="G212" s="258" t="s">
        <v>3338</v>
      </c>
      <c r="H212" s="258" t="s">
        <v>3339</v>
      </c>
      <c r="I212" s="258" t="s">
        <v>170</v>
      </c>
      <c r="J212" s="260" t="s">
        <v>3340</v>
      </c>
      <c r="K212" s="261">
        <v>4</v>
      </c>
      <c r="L212" s="258"/>
      <c r="M212" s="262" t="s">
        <v>2749</v>
      </c>
      <c r="N212" s="262">
        <v>19207285172</v>
      </c>
      <c r="O212" s="258" t="s">
        <v>459</v>
      </c>
    </row>
    <row r="213" spans="1:15" x14ac:dyDescent="0.35">
      <c r="A213" s="258" t="s">
        <v>1103</v>
      </c>
      <c r="B213" s="258">
        <v>103975</v>
      </c>
      <c r="C213" s="259">
        <v>43546</v>
      </c>
      <c r="D213" s="258" t="s">
        <v>1673</v>
      </c>
      <c r="E213" s="258" t="s">
        <v>1674</v>
      </c>
      <c r="F213" s="258" t="s">
        <v>996</v>
      </c>
      <c r="G213" s="258" t="s">
        <v>235</v>
      </c>
      <c r="H213" s="258" t="s">
        <v>870</v>
      </c>
      <c r="I213" s="258" t="s">
        <v>141</v>
      </c>
      <c r="J213" s="260">
        <v>4016</v>
      </c>
      <c r="K213" s="261">
        <v>4</v>
      </c>
      <c r="L213" s="258"/>
      <c r="M213" s="262">
        <v>5434647315</v>
      </c>
      <c r="N213" s="262">
        <v>22048158796</v>
      </c>
      <c r="O213" s="258" t="s">
        <v>381</v>
      </c>
    </row>
    <row r="214" spans="1:15" x14ac:dyDescent="0.35">
      <c r="A214" s="258" t="s">
        <v>1103</v>
      </c>
      <c r="B214" s="258">
        <v>103976</v>
      </c>
      <c r="C214" s="259">
        <v>43546</v>
      </c>
      <c r="D214" s="258" t="s">
        <v>1055</v>
      </c>
      <c r="E214" s="258" t="s">
        <v>2209</v>
      </c>
      <c r="F214" s="258" t="s">
        <v>904</v>
      </c>
      <c r="G214" s="258" t="s">
        <v>235</v>
      </c>
      <c r="H214" s="258" t="s">
        <v>854</v>
      </c>
      <c r="I214" s="258" t="s">
        <v>148</v>
      </c>
      <c r="J214" s="260">
        <v>1913</v>
      </c>
      <c r="K214" s="261">
        <v>4</v>
      </c>
      <c r="L214" s="258"/>
      <c r="M214" s="262">
        <v>5433134212</v>
      </c>
      <c r="N214" s="262"/>
      <c r="O214" s="258" t="s">
        <v>381</v>
      </c>
    </row>
    <row r="215" spans="1:15" x14ac:dyDescent="0.35">
      <c r="A215" s="258" t="s">
        <v>887</v>
      </c>
      <c r="B215" s="258">
        <v>103977</v>
      </c>
      <c r="C215" s="259">
        <v>43547</v>
      </c>
      <c r="D215" s="258" t="s">
        <v>2017</v>
      </c>
      <c r="E215" s="258" t="s">
        <v>2018</v>
      </c>
      <c r="F215" s="258" t="s">
        <v>958</v>
      </c>
      <c r="G215" s="258" t="s">
        <v>235</v>
      </c>
      <c r="H215" s="258" t="s">
        <v>3341</v>
      </c>
      <c r="I215" s="258" t="s">
        <v>94</v>
      </c>
      <c r="J215" s="260">
        <v>5013</v>
      </c>
      <c r="K215" s="261">
        <v>4</v>
      </c>
      <c r="L215" s="258"/>
      <c r="M215" s="262">
        <v>5326447431</v>
      </c>
      <c r="N215" s="262">
        <v>13129455392</v>
      </c>
      <c r="O215" s="258" t="s">
        <v>381</v>
      </c>
    </row>
    <row r="216" spans="1:15" x14ac:dyDescent="0.35">
      <c r="A216" s="258" t="s">
        <v>887</v>
      </c>
      <c r="B216" s="258">
        <v>103978</v>
      </c>
      <c r="C216" s="259">
        <v>43547</v>
      </c>
      <c r="D216" s="258" t="s">
        <v>2444</v>
      </c>
      <c r="E216" s="258" t="s">
        <v>2445</v>
      </c>
      <c r="F216" s="258" t="s">
        <v>896</v>
      </c>
      <c r="G216" s="258" t="s">
        <v>235</v>
      </c>
      <c r="H216" s="258" t="s">
        <v>3312</v>
      </c>
      <c r="I216" s="258" t="s">
        <v>154</v>
      </c>
      <c r="J216" s="260">
        <v>3618</v>
      </c>
      <c r="K216" s="261">
        <v>4</v>
      </c>
      <c r="L216" s="258" t="s">
        <v>919</v>
      </c>
      <c r="M216" s="262">
        <v>5337151533</v>
      </c>
      <c r="N216" s="262">
        <v>21595187402</v>
      </c>
      <c r="O216" s="258" t="s">
        <v>381</v>
      </c>
    </row>
    <row r="217" spans="1:15" x14ac:dyDescent="0.35">
      <c r="A217" s="258" t="s">
        <v>2429</v>
      </c>
      <c r="B217" s="258">
        <v>103979</v>
      </c>
      <c r="C217" s="259">
        <v>43547</v>
      </c>
      <c r="D217" s="258" t="s">
        <v>2020</v>
      </c>
      <c r="E217" s="258" t="s">
        <v>2021</v>
      </c>
      <c r="F217" s="258" t="s">
        <v>918</v>
      </c>
      <c r="G217" s="258" t="s">
        <v>235</v>
      </c>
      <c r="H217" s="258" t="s">
        <v>870</v>
      </c>
      <c r="I217" s="258" t="s">
        <v>141</v>
      </c>
      <c r="J217" s="260">
        <v>1615</v>
      </c>
      <c r="K217" s="261">
        <v>4</v>
      </c>
      <c r="L217" s="258"/>
      <c r="M217" s="262">
        <v>5326447431</v>
      </c>
      <c r="N217" s="262">
        <v>13129455392</v>
      </c>
      <c r="O217" s="263" t="s">
        <v>381</v>
      </c>
    </row>
    <row r="218" spans="1:15" x14ac:dyDescent="0.35">
      <c r="A218" s="258" t="s">
        <v>2308</v>
      </c>
      <c r="B218" s="263">
        <v>103857</v>
      </c>
      <c r="C218" s="259">
        <v>43547</v>
      </c>
      <c r="D218" s="258" t="s">
        <v>910</v>
      </c>
      <c r="E218" s="258" t="s">
        <v>3342</v>
      </c>
      <c r="F218" s="258" t="s">
        <v>3343</v>
      </c>
      <c r="G218" s="258" t="s">
        <v>235</v>
      </c>
      <c r="H218" s="258" t="s">
        <v>870</v>
      </c>
      <c r="I218" s="258" t="s">
        <v>152</v>
      </c>
      <c r="J218" s="258" t="s">
        <v>4185</v>
      </c>
      <c r="K218" s="261">
        <v>4</v>
      </c>
      <c r="L218" s="258"/>
      <c r="M218" s="262">
        <v>5058260567</v>
      </c>
      <c r="N218" s="262" t="s">
        <v>3344</v>
      </c>
      <c r="O218" s="258" t="s">
        <v>459</v>
      </c>
    </row>
    <row r="219" spans="1:15" x14ac:dyDescent="0.35">
      <c r="A219" s="258" t="s">
        <v>887</v>
      </c>
      <c r="B219" s="258">
        <v>103858</v>
      </c>
      <c r="C219" s="259">
        <v>43547</v>
      </c>
      <c r="D219" s="258" t="s">
        <v>3345</v>
      </c>
      <c r="E219" s="258" t="s">
        <v>2055</v>
      </c>
      <c r="F219" s="258" t="s">
        <v>1640</v>
      </c>
      <c r="G219" s="258" t="s">
        <v>235</v>
      </c>
      <c r="H219" s="258" t="s">
        <v>3346</v>
      </c>
      <c r="I219" s="258" t="s">
        <v>3347</v>
      </c>
      <c r="J219" s="260" t="s">
        <v>4124</v>
      </c>
      <c r="K219" s="261">
        <v>3</v>
      </c>
      <c r="L219" s="258"/>
      <c r="M219" s="262">
        <v>5332533683</v>
      </c>
      <c r="N219" s="262">
        <v>9280044759</v>
      </c>
      <c r="O219" s="258" t="s">
        <v>459</v>
      </c>
    </row>
    <row r="220" spans="1:15" x14ac:dyDescent="0.35">
      <c r="A220" s="258" t="s">
        <v>984</v>
      </c>
      <c r="B220" s="258">
        <v>103859</v>
      </c>
      <c r="C220" s="259">
        <v>43547</v>
      </c>
      <c r="D220" s="258" t="s">
        <v>3345</v>
      </c>
      <c r="E220" s="258" t="s">
        <v>2056</v>
      </c>
      <c r="F220" s="258" t="s">
        <v>2057</v>
      </c>
      <c r="G220" s="258" t="s">
        <v>867</v>
      </c>
      <c r="H220" s="258" t="s">
        <v>1323</v>
      </c>
      <c r="I220" s="258" t="s">
        <v>3348</v>
      </c>
      <c r="J220" s="260" t="s">
        <v>4186</v>
      </c>
      <c r="K220" s="261">
        <v>4</v>
      </c>
      <c r="L220" s="258"/>
      <c r="M220" s="262">
        <v>5424247100</v>
      </c>
      <c r="N220" s="262">
        <v>9280044759</v>
      </c>
      <c r="O220" s="263" t="s">
        <v>459</v>
      </c>
    </row>
    <row r="221" spans="1:15" x14ac:dyDescent="0.35">
      <c r="A221" s="258" t="s">
        <v>2305</v>
      </c>
      <c r="B221" s="263">
        <v>103860</v>
      </c>
      <c r="C221" s="259">
        <v>43547</v>
      </c>
      <c r="D221" s="258" t="s">
        <v>3236</v>
      </c>
      <c r="E221" s="258" t="s">
        <v>3237</v>
      </c>
      <c r="F221" s="258" t="s">
        <v>955</v>
      </c>
      <c r="G221" s="258" t="s">
        <v>235</v>
      </c>
      <c r="H221" s="258" t="s">
        <v>3312</v>
      </c>
      <c r="I221" s="258" t="s">
        <v>1612</v>
      </c>
      <c r="J221" s="258" t="s">
        <v>3349</v>
      </c>
      <c r="K221" s="261">
        <v>4</v>
      </c>
      <c r="L221" s="258"/>
      <c r="M221" s="262">
        <v>5541148192</v>
      </c>
      <c r="N221" s="262" t="s">
        <v>3350</v>
      </c>
      <c r="O221" s="258" t="s">
        <v>459</v>
      </c>
    </row>
    <row r="222" spans="1:15" x14ac:dyDescent="0.35">
      <c r="A222" s="258" t="s">
        <v>2303</v>
      </c>
      <c r="B222" s="258">
        <v>103862</v>
      </c>
      <c r="C222" s="259">
        <v>43547</v>
      </c>
      <c r="D222" s="258" t="s">
        <v>3351</v>
      </c>
      <c r="E222" s="258" t="s">
        <v>2798</v>
      </c>
      <c r="F222" s="258" t="s">
        <v>878</v>
      </c>
      <c r="G222" s="258" t="s">
        <v>3352</v>
      </c>
      <c r="H222" s="258" t="s">
        <v>3353</v>
      </c>
      <c r="I222" s="258" t="s">
        <v>154</v>
      </c>
      <c r="J222" s="260" t="s">
        <v>4187</v>
      </c>
      <c r="K222" s="261">
        <v>4</v>
      </c>
      <c r="L222" s="258"/>
      <c r="M222" s="262">
        <v>5325980867</v>
      </c>
      <c r="N222" s="262" t="s">
        <v>3354</v>
      </c>
      <c r="O222" s="258" t="s">
        <v>459</v>
      </c>
    </row>
    <row r="223" spans="1:15" x14ac:dyDescent="0.35">
      <c r="A223" s="258" t="s">
        <v>2434</v>
      </c>
      <c r="B223" s="258">
        <v>103863</v>
      </c>
      <c r="C223" s="259">
        <v>43547</v>
      </c>
      <c r="D223" s="258" t="s">
        <v>2034</v>
      </c>
      <c r="E223" s="258" t="s">
        <v>2035</v>
      </c>
      <c r="F223" s="258" t="s">
        <v>947</v>
      </c>
      <c r="G223" s="258" t="s">
        <v>235</v>
      </c>
      <c r="H223" s="258" t="s">
        <v>870</v>
      </c>
      <c r="I223" s="258" t="s">
        <v>881</v>
      </c>
      <c r="J223" s="260" t="s">
        <v>4187</v>
      </c>
      <c r="K223" s="261">
        <v>4</v>
      </c>
      <c r="L223" s="258" t="s">
        <v>919</v>
      </c>
      <c r="M223" s="262">
        <v>5056315771</v>
      </c>
      <c r="N223" s="262" t="s">
        <v>3355</v>
      </c>
      <c r="O223" s="258" t="s">
        <v>459</v>
      </c>
    </row>
    <row r="224" spans="1:15" x14ac:dyDescent="0.35">
      <c r="A224" s="258" t="s">
        <v>2508</v>
      </c>
      <c r="B224" s="258">
        <v>103864</v>
      </c>
      <c r="C224" s="259">
        <v>43547</v>
      </c>
      <c r="D224" s="258" t="s">
        <v>3144</v>
      </c>
      <c r="E224" s="258" t="s">
        <v>3145</v>
      </c>
      <c r="F224" s="258" t="s">
        <v>1863</v>
      </c>
      <c r="G224" s="258" t="s">
        <v>875</v>
      </c>
      <c r="H224" s="258" t="s">
        <v>1988</v>
      </c>
      <c r="I224" s="258" t="s">
        <v>500</v>
      </c>
      <c r="J224" s="260">
        <v>4217</v>
      </c>
      <c r="K224" s="261">
        <v>4</v>
      </c>
      <c r="L224" s="258"/>
      <c r="M224" s="262">
        <v>5326779078</v>
      </c>
      <c r="N224" s="262"/>
      <c r="O224" s="263" t="s">
        <v>459</v>
      </c>
    </row>
    <row r="225" spans="1:15" x14ac:dyDescent="0.35">
      <c r="A225" s="258" t="s">
        <v>974</v>
      </c>
      <c r="B225" s="263">
        <v>103901</v>
      </c>
      <c r="C225" s="259">
        <v>43549</v>
      </c>
      <c r="D225" s="258" t="s">
        <v>3385</v>
      </c>
      <c r="E225" s="258" t="s">
        <v>3386</v>
      </c>
      <c r="F225" s="258" t="s">
        <v>937</v>
      </c>
      <c r="G225" s="258" t="s">
        <v>235</v>
      </c>
      <c r="H225" s="258" t="s">
        <v>870</v>
      </c>
      <c r="I225" s="258" t="s">
        <v>915</v>
      </c>
      <c r="J225" s="258">
        <v>4318</v>
      </c>
      <c r="K225" s="261">
        <v>4</v>
      </c>
      <c r="L225" s="258"/>
      <c r="M225" s="262" t="s">
        <v>3387</v>
      </c>
      <c r="N225" s="262">
        <v>19201253856</v>
      </c>
      <c r="O225" s="263" t="s">
        <v>459</v>
      </c>
    </row>
    <row r="226" spans="1:15" x14ac:dyDescent="0.35">
      <c r="A226" s="258" t="s">
        <v>887</v>
      </c>
      <c r="B226" s="263">
        <v>103980</v>
      </c>
      <c r="C226" s="259">
        <v>43549</v>
      </c>
      <c r="D226" s="258" t="s">
        <v>3388</v>
      </c>
      <c r="E226" s="258" t="s">
        <v>3389</v>
      </c>
      <c r="F226" s="258" t="s">
        <v>918</v>
      </c>
      <c r="G226" s="258" t="s">
        <v>1609</v>
      </c>
      <c r="H226" s="258" t="s">
        <v>3390</v>
      </c>
      <c r="I226" s="258" t="s">
        <v>169</v>
      </c>
      <c r="J226" s="258">
        <v>4514</v>
      </c>
      <c r="K226" s="261">
        <v>4</v>
      </c>
      <c r="L226" s="258"/>
      <c r="M226" s="262">
        <v>5054798115</v>
      </c>
      <c r="N226" s="262">
        <v>22747149286</v>
      </c>
      <c r="O226" s="258" t="s">
        <v>381</v>
      </c>
    </row>
    <row r="227" spans="1:15" x14ac:dyDescent="0.35">
      <c r="A227" s="258" t="s">
        <v>939</v>
      </c>
      <c r="B227" s="258">
        <v>103981</v>
      </c>
      <c r="C227" s="259">
        <v>43550</v>
      </c>
      <c r="D227" s="258" t="s">
        <v>3391</v>
      </c>
      <c r="E227" s="258" t="s">
        <v>3392</v>
      </c>
      <c r="F227" s="258" t="s">
        <v>896</v>
      </c>
      <c r="G227" s="258" t="s">
        <v>1177</v>
      </c>
      <c r="H227" s="258" t="s">
        <v>854</v>
      </c>
      <c r="I227" s="258" t="s">
        <v>146</v>
      </c>
      <c r="J227" s="260">
        <v>3713</v>
      </c>
      <c r="K227" s="261">
        <v>4</v>
      </c>
      <c r="L227" s="258" t="s">
        <v>919</v>
      </c>
      <c r="M227" s="262"/>
      <c r="N227" s="262"/>
      <c r="O227" s="258" t="s">
        <v>381</v>
      </c>
    </row>
    <row r="228" spans="1:15" x14ac:dyDescent="0.35">
      <c r="A228" s="258" t="s">
        <v>2427</v>
      </c>
      <c r="B228" s="258">
        <v>103982</v>
      </c>
      <c r="C228" s="259">
        <v>43550</v>
      </c>
      <c r="D228" s="258" t="s">
        <v>1587</v>
      </c>
      <c r="E228" s="258" t="s">
        <v>3393</v>
      </c>
      <c r="F228" s="258" t="s">
        <v>958</v>
      </c>
      <c r="G228" s="258" t="s">
        <v>3202</v>
      </c>
      <c r="H228" s="258" t="s">
        <v>3394</v>
      </c>
      <c r="I228" s="258" t="s">
        <v>148</v>
      </c>
      <c r="J228" s="260" t="s">
        <v>3395</v>
      </c>
      <c r="K228" s="261">
        <v>4</v>
      </c>
      <c r="L228" s="258"/>
      <c r="M228" s="262"/>
      <c r="N228" s="262"/>
      <c r="O228" s="258" t="s">
        <v>381</v>
      </c>
    </row>
    <row r="229" spans="1:15" x14ac:dyDescent="0.35">
      <c r="A229" s="258" t="s">
        <v>984</v>
      </c>
      <c r="B229" s="258">
        <v>103983</v>
      </c>
      <c r="C229" s="259">
        <v>43550</v>
      </c>
      <c r="D229" s="258" t="s">
        <v>3396</v>
      </c>
      <c r="E229" s="258" t="s">
        <v>3397</v>
      </c>
      <c r="F229" s="258" t="s">
        <v>904</v>
      </c>
      <c r="G229" s="258" t="s">
        <v>875</v>
      </c>
      <c r="H229" s="258" t="s">
        <v>895</v>
      </c>
      <c r="I229" s="258" t="s">
        <v>154</v>
      </c>
      <c r="J229" s="260" t="s">
        <v>4188</v>
      </c>
      <c r="K229" s="261">
        <v>4</v>
      </c>
      <c r="L229" s="258"/>
      <c r="M229" s="262">
        <v>5449733832</v>
      </c>
      <c r="N229" s="262" t="s">
        <v>3398</v>
      </c>
      <c r="O229" s="258" t="s">
        <v>381</v>
      </c>
    </row>
    <row r="230" spans="1:15" x14ac:dyDescent="0.35">
      <c r="A230" s="258" t="s">
        <v>2431</v>
      </c>
      <c r="B230" s="258">
        <v>103902</v>
      </c>
      <c r="C230" s="259">
        <v>43550</v>
      </c>
      <c r="D230" s="258" t="s">
        <v>3399</v>
      </c>
      <c r="E230" s="258" t="s">
        <v>3400</v>
      </c>
      <c r="F230" s="258" t="s">
        <v>1010</v>
      </c>
      <c r="G230" s="258" t="s">
        <v>963</v>
      </c>
      <c r="H230" s="258" t="s">
        <v>3401</v>
      </c>
      <c r="I230" s="258" t="s">
        <v>543</v>
      </c>
      <c r="J230" s="260" t="s">
        <v>3402</v>
      </c>
      <c r="K230" s="261">
        <v>4</v>
      </c>
      <c r="L230" s="258"/>
      <c r="M230" s="262" t="s">
        <v>3403</v>
      </c>
      <c r="N230" s="262">
        <v>14146449036</v>
      </c>
      <c r="O230" s="258" t="s">
        <v>459</v>
      </c>
    </row>
    <row r="231" spans="1:15" x14ac:dyDescent="0.35">
      <c r="A231" s="258" t="s">
        <v>943</v>
      </c>
      <c r="B231" s="258">
        <v>103903</v>
      </c>
      <c r="C231" s="259">
        <v>43550</v>
      </c>
      <c r="D231" s="258" t="s">
        <v>2661</v>
      </c>
      <c r="E231" s="258" t="s">
        <v>2662</v>
      </c>
      <c r="F231" s="258" t="s">
        <v>878</v>
      </c>
      <c r="G231" s="258" t="s">
        <v>3404</v>
      </c>
      <c r="H231" s="258" t="s">
        <v>3405</v>
      </c>
      <c r="I231" s="258" t="s">
        <v>3406</v>
      </c>
      <c r="J231" s="260" t="s">
        <v>3407</v>
      </c>
      <c r="K231" s="261">
        <v>4</v>
      </c>
      <c r="L231" s="258"/>
      <c r="M231" s="262" t="s">
        <v>2663</v>
      </c>
      <c r="N231" s="262">
        <v>19960197552</v>
      </c>
      <c r="O231" s="258" t="s">
        <v>459</v>
      </c>
    </row>
    <row r="232" spans="1:15" x14ac:dyDescent="0.35">
      <c r="A232" s="258" t="s">
        <v>2433</v>
      </c>
      <c r="B232" s="258">
        <v>103904</v>
      </c>
      <c r="C232" s="259">
        <v>43550</v>
      </c>
      <c r="D232" s="258" t="s">
        <v>1992</v>
      </c>
      <c r="E232" s="258" t="s">
        <v>1993</v>
      </c>
      <c r="F232" s="258" t="s">
        <v>925</v>
      </c>
      <c r="G232" s="258" t="s">
        <v>235</v>
      </c>
      <c r="H232" s="258" t="s">
        <v>854</v>
      </c>
      <c r="I232" s="258" t="s">
        <v>154</v>
      </c>
      <c r="J232" s="260">
        <v>3212</v>
      </c>
      <c r="K232" s="261">
        <v>4</v>
      </c>
      <c r="L232" s="258" t="s">
        <v>919</v>
      </c>
      <c r="M232" s="262" t="s">
        <v>2792</v>
      </c>
      <c r="N232" s="262">
        <v>11601143782</v>
      </c>
      <c r="O232" s="258" t="s">
        <v>459</v>
      </c>
    </row>
    <row r="233" spans="1:15" x14ac:dyDescent="0.35">
      <c r="A233" s="258" t="s">
        <v>2433</v>
      </c>
      <c r="B233" s="258">
        <v>103905</v>
      </c>
      <c r="C233" s="259">
        <v>43551</v>
      </c>
      <c r="D233" s="258" t="s">
        <v>2441</v>
      </c>
      <c r="E233" s="258" t="s">
        <v>2442</v>
      </c>
      <c r="F233" s="258" t="s">
        <v>956</v>
      </c>
      <c r="G233" s="258" t="s">
        <v>903</v>
      </c>
      <c r="H233" s="258" t="s">
        <v>3408</v>
      </c>
      <c r="I233" s="258" t="s">
        <v>3409</v>
      </c>
      <c r="J233" s="260" t="s">
        <v>4126</v>
      </c>
      <c r="K233" s="261">
        <v>4</v>
      </c>
      <c r="L233" s="258" t="s">
        <v>919</v>
      </c>
      <c r="M233" s="262">
        <v>5334240416</v>
      </c>
      <c r="N233" s="262" t="s">
        <v>2443</v>
      </c>
      <c r="O233" s="258" t="s">
        <v>459</v>
      </c>
    </row>
    <row r="234" spans="1:15" x14ac:dyDescent="0.35">
      <c r="A234" s="258" t="s">
        <v>2431</v>
      </c>
      <c r="B234" s="258">
        <v>103906</v>
      </c>
      <c r="C234" s="259">
        <v>43551</v>
      </c>
      <c r="D234" s="258" t="s">
        <v>3410</v>
      </c>
      <c r="E234" s="258" t="s">
        <v>3411</v>
      </c>
      <c r="F234" s="258" t="s">
        <v>3412</v>
      </c>
      <c r="G234" s="258" t="s">
        <v>1177</v>
      </c>
      <c r="H234" s="258" t="s">
        <v>3292</v>
      </c>
      <c r="I234" s="258" t="s">
        <v>3413</v>
      </c>
      <c r="J234" s="260" t="s">
        <v>4159</v>
      </c>
      <c r="K234" s="261">
        <v>4</v>
      </c>
      <c r="L234" s="258"/>
      <c r="M234" s="262">
        <v>5367860991</v>
      </c>
      <c r="N234" s="262" t="s">
        <v>3414</v>
      </c>
      <c r="O234" s="258" t="s">
        <v>459</v>
      </c>
    </row>
    <row r="235" spans="1:15" x14ac:dyDescent="0.35">
      <c r="A235" s="258" t="s">
        <v>2433</v>
      </c>
      <c r="B235" s="258">
        <v>103907</v>
      </c>
      <c r="C235" s="259">
        <v>43551</v>
      </c>
      <c r="D235" s="258" t="s">
        <v>3415</v>
      </c>
      <c r="E235" s="258" t="s">
        <v>3416</v>
      </c>
      <c r="F235" s="258" t="s">
        <v>3417</v>
      </c>
      <c r="G235" s="258" t="s">
        <v>875</v>
      </c>
      <c r="H235" s="258" t="s">
        <v>3418</v>
      </c>
      <c r="I235" s="258" t="s">
        <v>500</v>
      </c>
      <c r="J235" s="260" t="s">
        <v>4133</v>
      </c>
      <c r="K235" s="261">
        <v>4</v>
      </c>
      <c r="L235" s="258"/>
      <c r="M235" s="262">
        <v>5432779863</v>
      </c>
      <c r="N235" s="262" t="s">
        <v>3419</v>
      </c>
      <c r="O235" s="258" t="s">
        <v>459</v>
      </c>
    </row>
    <row r="236" spans="1:15" x14ac:dyDescent="0.35">
      <c r="A236" s="258" t="s">
        <v>2426</v>
      </c>
      <c r="B236" s="258">
        <v>103908</v>
      </c>
      <c r="C236" s="259">
        <v>43551</v>
      </c>
      <c r="D236" s="258" t="s">
        <v>2552</v>
      </c>
      <c r="E236" s="258" t="s">
        <v>2553</v>
      </c>
      <c r="F236" s="258" t="s">
        <v>2554</v>
      </c>
      <c r="G236" s="258" t="s">
        <v>235</v>
      </c>
      <c r="H236" s="258" t="s">
        <v>3420</v>
      </c>
      <c r="I236" s="258" t="s">
        <v>141</v>
      </c>
      <c r="J236" s="260" t="s">
        <v>4189</v>
      </c>
      <c r="K236" s="261">
        <v>4</v>
      </c>
      <c r="L236" s="258"/>
      <c r="M236" s="262">
        <v>2244411545</v>
      </c>
      <c r="N236" s="262" t="s">
        <v>3421</v>
      </c>
      <c r="O236" s="263" t="s">
        <v>459</v>
      </c>
    </row>
    <row r="237" spans="1:15" x14ac:dyDescent="0.35">
      <c r="A237" s="258" t="s">
        <v>2307</v>
      </c>
      <c r="B237" s="263">
        <v>103909</v>
      </c>
      <c r="C237" s="259">
        <v>43551</v>
      </c>
      <c r="D237" s="258" t="s">
        <v>1137</v>
      </c>
      <c r="E237" s="258" t="s">
        <v>1786</v>
      </c>
      <c r="F237" s="258" t="s">
        <v>1785</v>
      </c>
      <c r="G237" s="258" t="s">
        <v>875</v>
      </c>
      <c r="H237" s="258" t="s">
        <v>874</v>
      </c>
      <c r="I237" s="258" t="s">
        <v>96</v>
      </c>
      <c r="J237" s="258">
        <v>3115</v>
      </c>
      <c r="K237" s="261">
        <v>4</v>
      </c>
      <c r="L237" s="258"/>
      <c r="M237" s="262">
        <v>5324739048</v>
      </c>
      <c r="N237" s="262"/>
      <c r="O237" s="263" t="s">
        <v>459</v>
      </c>
    </row>
    <row r="238" spans="1:15" x14ac:dyDescent="0.35">
      <c r="A238" s="258" t="s">
        <v>872</v>
      </c>
      <c r="B238" s="263">
        <v>103910</v>
      </c>
      <c r="C238" s="259">
        <v>43551</v>
      </c>
      <c r="D238" s="258" t="s">
        <v>1373</v>
      </c>
      <c r="E238" s="258" t="s">
        <v>2976</v>
      </c>
      <c r="F238" s="258" t="s">
        <v>1372</v>
      </c>
      <c r="G238" s="258" t="s">
        <v>875</v>
      </c>
      <c r="H238" s="258" t="s">
        <v>1988</v>
      </c>
      <c r="I238" s="258" t="s">
        <v>173</v>
      </c>
      <c r="J238" s="258" t="s">
        <v>4190</v>
      </c>
      <c r="K238" s="261">
        <v>4</v>
      </c>
      <c r="L238" s="258"/>
      <c r="M238" s="262">
        <v>5077361595</v>
      </c>
      <c r="N238" s="262" t="s">
        <v>2977</v>
      </c>
      <c r="O238" s="258" t="s">
        <v>459</v>
      </c>
    </row>
    <row r="239" spans="1:15" x14ac:dyDescent="0.35">
      <c r="A239" s="258" t="s">
        <v>2307</v>
      </c>
      <c r="B239" s="258">
        <v>103911</v>
      </c>
      <c r="C239" s="259">
        <v>43551</v>
      </c>
      <c r="D239" s="258" t="s">
        <v>3422</v>
      </c>
      <c r="E239" s="258" t="s">
        <v>3423</v>
      </c>
      <c r="F239" s="258" t="s">
        <v>2497</v>
      </c>
      <c r="G239" s="258" t="s">
        <v>235</v>
      </c>
      <c r="H239" s="258" t="s">
        <v>870</v>
      </c>
      <c r="I239" s="258" t="s">
        <v>1612</v>
      </c>
      <c r="J239" s="260" t="s">
        <v>4155</v>
      </c>
      <c r="K239" s="261">
        <v>4</v>
      </c>
      <c r="L239" s="258"/>
      <c r="M239" s="262">
        <v>5074765425</v>
      </c>
      <c r="N239" s="262" t="s">
        <v>3424</v>
      </c>
      <c r="O239" s="258" t="s">
        <v>459</v>
      </c>
    </row>
    <row r="240" spans="1:15" x14ac:dyDescent="0.35">
      <c r="A240" s="258" t="s">
        <v>1034</v>
      </c>
      <c r="B240" s="263">
        <v>103984</v>
      </c>
      <c r="C240" s="259">
        <v>43551</v>
      </c>
      <c r="D240" s="258" t="s">
        <v>3002</v>
      </c>
      <c r="E240" s="258" t="s">
        <v>3003</v>
      </c>
      <c r="F240" s="258" t="s">
        <v>927</v>
      </c>
      <c r="G240" s="258" t="s">
        <v>235</v>
      </c>
      <c r="H240" s="258" t="s">
        <v>3312</v>
      </c>
      <c r="I240" s="258" t="s">
        <v>154</v>
      </c>
      <c r="J240" s="258">
        <v>3918</v>
      </c>
      <c r="K240" s="261">
        <v>4</v>
      </c>
      <c r="L240" s="258"/>
      <c r="M240" s="262">
        <v>5552771277</v>
      </c>
      <c r="N240" s="262">
        <v>24565087108</v>
      </c>
      <c r="O240" s="258" t="s">
        <v>381</v>
      </c>
    </row>
    <row r="241" spans="1:15" x14ac:dyDescent="0.35">
      <c r="A241" s="258" t="s">
        <v>2303</v>
      </c>
      <c r="B241" s="258">
        <v>103985</v>
      </c>
      <c r="C241" s="259">
        <v>43551</v>
      </c>
      <c r="D241" s="258" t="s">
        <v>1587</v>
      </c>
      <c r="E241" s="258" t="s">
        <v>3425</v>
      </c>
      <c r="F241" s="258" t="s">
        <v>978</v>
      </c>
      <c r="G241" s="258" t="s">
        <v>3426</v>
      </c>
      <c r="H241" s="258" t="s">
        <v>880</v>
      </c>
      <c r="I241" s="258" t="s">
        <v>154</v>
      </c>
      <c r="J241" s="260">
        <v>2913</v>
      </c>
      <c r="K241" s="261">
        <v>4</v>
      </c>
      <c r="L241" s="258"/>
      <c r="M241" s="262"/>
      <c r="N241" s="262"/>
      <c r="O241" s="258" t="s">
        <v>381</v>
      </c>
    </row>
    <row r="242" spans="1:15" x14ac:dyDescent="0.35">
      <c r="A242" s="258" t="s">
        <v>926</v>
      </c>
      <c r="B242" s="266">
        <v>103986</v>
      </c>
      <c r="C242" s="259">
        <v>43551</v>
      </c>
      <c r="D242" s="258" t="s">
        <v>2062</v>
      </c>
      <c r="E242" s="258" t="s">
        <v>3427</v>
      </c>
      <c r="F242" s="258" t="s">
        <v>3428</v>
      </c>
      <c r="G242" s="258" t="s">
        <v>913</v>
      </c>
      <c r="H242" s="258" t="s">
        <v>3429</v>
      </c>
      <c r="I242" s="258" t="s">
        <v>3430</v>
      </c>
      <c r="J242" s="260">
        <v>2515</v>
      </c>
      <c r="K242" s="261">
        <v>4</v>
      </c>
      <c r="L242" s="258"/>
      <c r="M242" s="262" t="s">
        <v>3431</v>
      </c>
      <c r="N242" s="262">
        <v>12385494602</v>
      </c>
      <c r="O242" s="258" t="s">
        <v>381</v>
      </c>
    </row>
    <row r="243" spans="1:15" x14ac:dyDescent="0.35">
      <c r="A243" s="258" t="s">
        <v>2462</v>
      </c>
      <c r="B243" s="258">
        <v>103912</v>
      </c>
      <c r="C243" s="259">
        <v>43552</v>
      </c>
      <c r="D243" s="258" t="s">
        <v>2468</v>
      </c>
      <c r="E243" s="258" t="s">
        <v>1176</v>
      </c>
      <c r="F243" s="258" t="s">
        <v>1028</v>
      </c>
      <c r="G243" s="258" t="s">
        <v>875</v>
      </c>
      <c r="H243" s="258" t="s">
        <v>874</v>
      </c>
      <c r="I243" s="258" t="s">
        <v>154</v>
      </c>
      <c r="J243" s="260" t="s">
        <v>4183</v>
      </c>
      <c r="K243" s="261">
        <v>4</v>
      </c>
      <c r="L243" s="258"/>
      <c r="M243" s="262">
        <v>5301571694</v>
      </c>
      <c r="N243" s="262">
        <v>14005441010</v>
      </c>
      <c r="O243" s="258" t="s">
        <v>459</v>
      </c>
    </row>
    <row r="244" spans="1:15" x14ac:dyDescent="0.35">
      <c r="A244" s="258" t="s">
        <v>882</v>
      </c>
      <c r="B244" s="258">
        <v>103913</v>
      </c>
      <c r="C244" s="259">
        <v>43552</v>
      </c>
      <c r="D244" s="258" t="s">
        <v>2160</v>
      </c>
      <c r="E244" s="258" t="s">
        <v>2655</v>
      </c>
      <c r="F244" s="258" t="s">
        <v>1054</v>
      </c>
      <c r="G244" s="258" t="s">
        <v>3432</v>
      </c>
      <c r="H244" s="258" t="s">
        <v>3433</v>
      </c>
      <c r="I244" s="258" t="s">
        <v>3434</v>
      </c>
      <c r="J244" s="260">
        <v>3315</v>
      </c>
      <c r="K244" s="261">
        <v>4</v>
      </c>
      <c r="L244" s="258"/>
      <c r="M244" s="262">
        <v>5325215434</v>
      </c>
      <c r="N244" s="262" t="s">
        <v>3306</v>
      </c>
      <c r="O244" s="258" t="s">
        <v>459</v>
      </c>
    </row>
    <row r="245" spans="1:15" x14ac:dyDescent="0.35">
      <c r="A245" s="258" t="s">
        <v>2306</v>
      </c>
      <c r="B245" s="258">
        <v>103914</v>
      </c>
      <c r="C245" s="259">
        <v>43552</v>
      </c>
      <c r="D245" s="258" t="s">
        <v>3104</v>
      </c>
      <c r="E245" s="258" t="s">
        <v>3105</v>
      </c>
      <c r="F245" s="258" t="s">
        <v>3106</v>
      </c>
      <c r="G245" s="258" t="s">
        <v>235</v>
      </c>
      <c r="H245" s="258" t="s">
        <v>870</v>
      </c>
      <c r="I245" s="258" t="s">
        <v>154</v>
      </c>
      <c r="J245" s="260" t="s">
        <v>3435</v>
      </c>
      <c r="K245" s="261">
        <v>4</v>
      </c>
      <c r="L245" s="258"/>
      <c r="M245" s="262">
        <v>5309773514</v>
      </c>
      <c r="N245" s="262" t="s">
        <v>3107</v>
      </c>
      <c r="O245" s="263" t="s">
        <v>459</v>
      </c>
    </row>
    <row r="246" spans="1:15" x14ac:dyDescent="0.35">
      <c r="A246" s="258" t="s">
        <v>2306</v>
      </c>
      <c r="B246" s="263">
        <v>103915</v>
      </c>
      <c r="C246" s="259">
        <v>43552</v>
      </c>
      <c r="D246" s="258" t="s">
        <v>1137</v>
      </c>
      <c r="E246" s="258" t="s">
        <v>2714</v>
      </c>
      <c r="F246" s="258" t="s">
        <v>1011</v>
      </c>
      <c r="G246" s="258" t="s">
        <v>3436</v>
      </c>
      <c r="H246" s="258" t="s">
        <v>3437</v>
      </c>
      <c r="I246" s="258" t="s">
        <v>154</v>
      </c>
      <c r="J246" s="258">
        <v>3915</v>
      </c>
      <c r="K246" s="261">
        <v>4</v>
      </c>
      <c r="L246" s="258"/>
      <c r="M246" s="262">
        <v>5324739048</v>
      </c>
      <c r="N246" s="262">
        <v>4540083715</v>
      </c>
      <c r="O246" s="258" t="s">
        <v>459</v>
      </c>
    </row>
    <row r="247" spans="1:15" x14ac:dyDescent="0.35">
      <c r="A247" s="258" t="s">
        <v>1799</v>
      </c>
      <c r="B247" s="258">
        <v>103916</v>
      </c>
      <c r="C247" s="259">
        <v>43552</v>
      </c>
      <c r="D247" s="258" t="s">
        <v>2984</v>
      </c>
      <c r="E247" s="258" t="s">
        <v>2985</v>
      </c>
      <c r="F247" s="258" t="s">
        <v>2986</v>
      </c>
      <c r="G247" s="258" t="s">
        <v>235</v>
      </c>
      <c r="H247" s="258" t="s">
        <v>854</v>
      </c>
      <c r="I247" s="258" t="s">
        <v>171</v>
      </c>
      <c r="J247" s="260" t="s">
        <v>4191</v>
      </c>
      <c r="K247" s="261">
        <v>4</v>
      </c>
      <c r="L247" s="258" t="s">
        <v>919</v>
      </c>
      <c r="M247" s="262">
        <v>5352811895</v>
      </c>
      <c r="N247" s="262" t="s">
        <v>2987</v>
      </c>
      <c r="O247" s="258" t="s">
        <v>459</v>
      </c>
    </row>
    <row r="248" spans="1:15" x14ac:dyDescent="0.35">
      <c r="A248" s="258" t="s">
        <v>2437</v>
      </c>
      <c r="B248" s="258">
        <v>103917</v>
      </c>
      <c r="C248" s="259">
        <v>43553</v>
      </c>
      <c r="D248" s="258" t="s">
        <v>952</v>
      </c>
      <c r="E248" s="258" t="s">
        <v>1199</v>
      </c>
      <c r="F248" s="258" t="s">
        <v>1045</v>
      </c>
      <c r="G248" s="258" t="s">
        <v>957</v>
      </c>
      <c r="H248" s="258" t="s">
        <v>3438</v>
      </c>
      <c r="I248" s="258" t="s">
        <v>1224</v>
      </c>
      <c r="J248" s="260" t="s">
        <v>4192</v>
      </c>
      <c r="K248" s="261">
        <v>4</v>
      </c>
      <c r="L248" s="258"/>
      <c r="M248" s="262">
        <v>5305190008</v>
      </c>
      <c r="N248" s="262" t="s">
        <v>3439</v>
      </c>
      <c r="O248" s="258" t="s">
        <v>459</v>
      </c>
    </row>
    <row r="249" spans="1:15" x14ac:dyDescent="0.35">
      <c r="A249" s="258" t="s">
        <v>882</v>
      </c>
      <c r="B249" s="258">
        <v>103918</v>
      </c>
      <c r="C249" s="259">
        <v>43553</v>
      </c>
      <c r="D249" s="258" t="s">
        <v>2757</v>
      </c>
      <c r="E249" s="258" t="s">
        <v>2758</v>
      </c>
      <c r="F249" s="258" t="s">
        <v>1010</v>
      </c>
      <c r="G249" s="258" t="s">
        <v>235</v>
      </c>
      <c r="H249" s="258" t="s">
        <v>870</v>
      </c>
      <c r="I249" s="258" t="s">
        <v>3440</v>
      </c>
      <c r="J249" s="260" t="s">
        <v>3441</v>
      </c>
      <c r="K249" s="261">
        <v>4</v>
      </c>
      <c r="L249" s="258"/>
      <c r="M249" s="262">
        <v>5458221382</v>
      </c>
      <c r="N249" s="262" t="s">
        <v>3442</v>
      </c>
      <c r="O249" s="263" t="s">
        <v>459</v>
      </c>
    </row>
    <row r="250" spans="1:15" x14ac:dyDescent="0.35">
      <c r="A250" s="258" t="s">
        <v>2306</v>
      </c>
      <c r="B250" s="263">
        <v>103919</v>
      </c>
      <c r="C250" s="259">
        <v>43553</v>
      </c>
      <c r="D250" s="258" t="s">
        <v>2711</v>
      </c>
      <c r="E250" s="258" t="s">
        <v>3242</v>
      </c>
      <c r="F250" s="258" t="s">
        <v>1163</v>
      </c>
      <c r="G250" s="258" t="s">
        <v>235</v>
      </c>
      <c r="H250" s="258" t="s">
        <v>870</v>
      </c>
      <c r="I250" s="258" t="s">
        <v>881</v>
      </c>
      <c r="J250" s="258" t="s">
        <v>4193</v>
      </c>
      <c r="K250" s="261">
        <v>4</v>
      </c>
      <c r="L250" s="258"/>
      <c r="M250" s="262">
        <v>5554834247</v>
      </c>
      <c r="N250" s="262"/>
      <c r="O250" s="258" t="s">
        <v>459</v>
      </c>
    </row>
    <row r="251" spans="1:15" x14ac:dyDescent="0.35">
      <c r="A251" s="258" t="s">
        <v>945</v>
      </c>
      <c r="B251" s="258">
        <v>103920</v>
      </c>
      <c r="C251" s="259">
        <v>43553</v>
      </c>
      <c r="D251" s="258" t="s">
        <v>3443</v>
      </c>
      <c r="E251" s="258" t="s">
        <v>3444</v>
      </c>
      <c r="F251" s="258" t="s">
        <v>1219</v>
      </c>
      <c r="G251" s="258" t="s">
        <v>963</v>
      </c>
      <c r="H251" s="258" t="s">
        <v>3445</v>
      </c>
      <c r="I251" s="258" t="s">
        <v>3314</v>
      </c>
      <c r="J251" s="260">
        <v>3917</v>
      </c>
      <c r="K251" s="261">
        <v>4</v>
      </c>
      <c r="L251" s="258"/>
      <c r="M251" s="262">
        <v>5322911665</v>
      </c>
      <c r="N251" s="262" t="s">
        <v>3446</v>
      </c>
      <c r="O251" s="258" t="s">
        <v>459</v>
      </c>
    </row>
    <row r="252" spans="1:15" x14ac:dyDescent="0.35">
      <c r="A252" s="258" t="s">
        <v>2434</v>
      </c>
      <c r="B252" s="258">
        <v>103987</v>
      </c>
      <c r="C252" s="259">
        <v>43552</v>
      </c>
      <c r="D252" s="258" t="s">
        <v>2114</v>
      </c>
      <c r="E252" s="258" t="s">
        <v>2115</v>
      </c>
      <c r="F252" s="258" t="s">
        <v>918</v>
      </c>
      <c r="G252" s="258" t="s">
        <v>3447</v>
      </c>
      <c r="H252" s="258" t="s">
        <v>3448</v>
      </c>
      <c r="I252" s="258" t="s">
        <v>169</v>
      </c>
      <c r="J252" s="260">
        <v>2215</v>
      </c>
      <c r="K252" s="261">
        <v>4</v>
      </c>
      <c r="L252" s="258"/>
      <c r="M252" s="262">
        <v>5424823118</v>
      </c>
      <c r="N252" s="262"/>
      <c r="O252" s="258" t="s">
        <v>381</v>
      </c>
    </row>
    <row r="253" spans="1:15" x14ac:dyDescent="0.35">
      <c r="A253" s="258" t="s">
        <v>2539</v>
      </c>
      <c r="B253" s="263">
        <v>103988</v>
      </c>
      <c r="C253" s="259">
        <v>43553</v>
      </c>
      <c r="D253" s="258" t="s">
        <v>1710</v>
      </c>
      <c r="E253" s="258" t="s">
        <v>1711</v>
      </c>
      <c r="F253" s="258" t="s">
        <v>927</v>
      </c>
      <c r="G253" s="258" t="s">
        <v>875</v>
      </c>
      <c r="H253" s="258" t="s">
        <v>3449</v>
      </c>
      <c r="I253" s="258" t="s">
        <v>172</v>
      </c>
      <c r="J253" s="258">
        <v>2512</v>
      </c>
      <c r="K253" s="261">
        <v>4</v>
      </c>
      <c r="L253" s="258" t="s">
        <v>919</v>
      </c>
      <c r="M253" s="264">
        <v>5324229218</v>
      </c>
      <c r="N253" s="264">
        <v>11641516218</v>
      </c>
      <c r="O253" s="258" t="s">
        <v>381</v>
      </c>
    </row>
    <row r="254" spans="1:15" x14ac:dyDescent="0.35">
      <c r="A254" s="258" t="s">
        <v>1860</v>
      </c>
      <c r="B254" s="258">
        <v>103989</v>
      </c>
      <c r="C254" s="259">
        <v>43553</v>
      </c>
      <c r="D254" s="258" t="s">
        <v>1675</v>
      </c>
      <c r="E254" s="258" t="s">
        <v>1676</v>
      </c>
      <c r="F254" s="258" t="s">
        <v>941</v>
      </c>
      <c r="G254" s="258" t="s">
        <v>235</v>
      </c>
      <c r="H254" s="258" t="s">
        <v>854</v>
      </c>
      <c r="I254" s="258" t="s">
        <v>154</v>
      </c>
      <c r="J254" s="260">
        <v>2813</v>
      </c>
      <c r="K254" s="261">
        <v>4</v>
      </c>
      <c r="L254" s="258"/>
      <c r="M254" s="262">
        <v>5545188268</v>
      </c>
      <c r="N254" s="262" t="s">
        <v>1677</v>
      </c>
      <c r="O254" s="258" t="s">
        <v>381</v>
      </c>
    </row>
    <row r="255" spans="1:15" x14ac:dyDescent="0.35">
      <c r="A255" s="258" t="s">
        <v>1034</v>
      </c>
      <c r="B255" s="258">
        <v>103990</v>
      </c>
      <c r="C255" s="259">
        <v>43553</v>
      </c>
      <c r="D255" s="258" t="s">
        <v>1839</v>
      </c>
      <c r="E255" s="258" t="s">
        <v>1840</v>
      </c>
      <c r="F255" s="258" t="s">
        <v>896</v>
      </c>
      <c r="G255" s="258" t="s">
        <v>2561</v>
      </c>
      <c r="H255" s="258" t="s">
        <v>3450</v>
      </c>
      <c r="I255" s="258" t="s">
        <v>154</v>
      </c>
      <c r="J255" s="260" t="s">
        <v>3451</v>
      </c>
      <c r="K255" s="261">
        <v>4</v>
      </c>
      <c r="L255" s="258"/>
      <c r="M255" s="262">
        <v>5323718920</v>
      </c>
      <c r="N255" s="262">
        <v>18790280410</v>
      </c>
      <c r="O255" s="258" t="s">
        <v>381</v>
      </c>
    </row>
    <row r="256" spans="1:15" x14ac:dyDescent="0.35">
      <c r="A256" s="258" t="s">
        <v>2304</v>
      </c>
      <c r="B256" s="258">
        <v>103991</v>
      </c>
      <c r="C256" s="259">
        <v>43554</v>
      </c>
      <c r="D256" s="258" t="s">
        <v>2043</v>
      </c>
      <c r="E256" s="258" t="s">
        <v>2044</v>
      </c>
      <c r="F256" s="258" t="s">
        <v>896</v>
      </c>
      <c r="G256" s="258" t="s">
        <v>235</v>
      </c>
      <c r="H256" s="258" t="s">
        <v>854</v>
      </c>
      <c r="I256" s="258" t="s">
        <v>146</v>
      </c>
      <c r="J256" s="260">
        <v>2912</v>
      </c>
      <c r="K256" s="261">
        <v>4</v>
      </c>
      <c r="L256" s="258"/>
      <c r="M256" s="262">
        <v>5336113828</v>
      </c>
      <c r="N256" s="262">
        <v>25735049230</v>
      </c>
      <c r="O256" s="263" t="s">
        <v>381</v>
      </c>
    </row>
    <row r="257" spans="1:15" x14ac:dyDescent="0.35">
      <c r="A257" s="258" t="s">
        <v>2426</v>
      </c>
      <c r="B257" s="258">
        <v>103992</v>
      </c>
      <c r="C257" s="259">
        <v>43554</v>
      </c>
      <c r="D257" s="258" t="s">
        <v>1802</v>
      </c>
      <c r="E257" s="258" t="s">
        <v>1803</v>
      </c>
      <c r="F257" s="258" t="s">
        <v>918</v>
      </c>
      <c r="G257" s="258" t="s">
        <v>867</v>
      </c>
      <c r="H257" s="258" t="s">
        <v>3280</v>
      </c>
      <c r="I257" s="258" t="s">
        <v>148</v>
      </c>
      <c r="J257" s="260">
        <v>2713</v>
      </c>
      <c r="K257" s="261">
        <v>4</v>
      </c>
      <c r="L257" s="258"/>
      <c r="M257" s="262">
        <v>5555631123</v>
      </c>
      <c r="N257" s="262">
        <v>203832000000</v>
      </c>
      <c r="O257" s="263" t="s">
        <v>381</v>
      </c>
    </row>
    <row r="258" spans="1:15" x14ac:dyDescent="0.35">
      <c r="A258" s="258" t="s">
        <v>2539</v>
      </c>
      <c r="B258" s="263">
        <v>103921</v>
      </c>
      <c r="C258" s="259">
        <v>43554</v>
      </c>
      <c r="D258" s="258" t="s">
        <v>1642</v>
      </c>
      <c r="E258" s="258" t="s">
        <v>1643</v>
      </c>
      <c r="F258" s="258" t="s">
        <v>1644</v>
      </c>
      <c r="G258" s="258" t="s">
        <v>3452</v>
      </c>
      <c r="H258" s="258" t="s">
        <v>3453</v>
      </c>
      <c r="I258" s="258" t="s">
        <v>3454</v>
      </c>
      <c r="J258" s="258" t="s">
        <v>4194</v>
      </c>
      <c r="K258" s="261">
        <v>4</v>
      </c>
      <c r="L258" s="258"/>
      <c r="M258" s="264">
        <v>5052118445</v>
      </c>
      <c r="N258" s="264">
        <v>29135131960</v>
      </c>
      <c r="O258" s="258" t="s">
        <v>459</v>
      </c>
    </row>
    <row r="259" spans="1:15" x14ac:dyDescent="0.35">
      <c r="A259" s="258" t="s">
        <v>2304</v>
      </c>
      <c r="B259" s="263">
        <v>103922</v>
      </c>
      <c r="C259" s="259">
        <v>43554</v>
      </c>
      <c r="D259" s="258" t="s">
        <v>1994</v>
      </c>
      <c r="E259" s="258" t="s">
        <v>1995</v>
      </c>
      <c r="F259" s="258" t="s">
        <v>937</v>
      </c>
      <c r="G259" s="258" t="s">
        <v>1996</v>
      </c>
      <c r="H259" s="258" t="s">
        <v>1997</v>
      </c>
      <c r="I259" s="258" t="s">
        <v>126</v>
      </c>
      <c r="J259" s="258" t="s">
        <v>4121</v>
      </c>
      <c r="K259" s="261">
        <v>4</v>
      </c>
      <c r="L259" s="258"/>
      <c r="M259" s="262">
        <v>5057849723</v>
      </c>
      <c r="N259" s="262" t="s">
        <v>3455</v>
      </c>
      <c r="O259" s="258" t="s">
        <v>459</v>
      </c>
    </row>
    <row r="260" spans="1:15" x14ac:dyDescent="0.35">
      <c r="A260" s="258" t="s">
        <v>2428</v>
      </c>
      <c r="B260" s="258">
        <v>103923</v>
      </c>
      <c r="C260" s="259">
        <v>43554</v>
      </c>
      <c r="D260" s="258" t="s">
        <v>2996</v>
      </c>
      <c r="E260" s="258" t="s">
        <v>2997</v>
      </c>
      <c r="F260" s="258" t="s">
        <v>932</v>
      </c>
      <c r="G260" s="258" t="s">
        <v>235</v>
      </c>
      <c r="H260" s="258" t="s">
        <v>870</v>
      </c>
      <c r="I260" s="258" t="s">
        <v>3456</v>
      </c>
      <c r="J260" s="260" t="s">
        <v>4195</v>
      </c>
      <c r="K260" s="261">
        <v>4</v>
      </c>
      <c r="L260" s="258"/>
      <c r="M260" s="262">
        <v>5322737538</v>
      </c>
      <c r="N260" s="262" t="s">
        <v>2998</v>
      </c>
      <c r="O260" s="258" t="s">
        <v>459</v>
      </c>
    </row>
    <row r="261" spans="1:15" x14ac:dyDescent="0.35">
      <c r="A261" s="258" t="s">
        <v>2308</v>
      </c>
      <c r="B261" s="258">
        <v>103924</v>
      </c>
      <c r="C261" s="259">
        <v>43554</v>
      </c>
      <c r="D261" s="258" t="s">
        <v>2141</v>
      </c>
      <c r="E261" s="258" t="s">
        <v>2142</v>
      </c>
      <c r="F261" s="258" t="s">
        <v>866</v>
      </c>
      <c r="G261" s="258" t="s">
        <v>235</v>
      </c>
      <c r="H261" s="258" t="s">
        <v>854</v>
      </c>
      <c r="I261" s="258" t="s">
        <v>132</v>
      </c>
      <c r="J261" s="258">
        <v>1715</v>
      </c>
      <c r="K261" s="261">
        <v>4</v>
      </c>
      <c r="L261" s="258"/>
      <c r="M261" s="262">
        <v>5076024200</v>
      </c>
      <c r="N261" s="262" t="s">
        <v>3457</v>
      </c>
      <c r="O261" s="258" t="s">
        <v>459</v>
      </c>
    </row>
    <row r="262" spans="1:15" x14ac:dyDescent="0.35">
      <c r="A262" s="258" t="s">
        <v>2426</v>
      </c>
      <c r="B262" s="263">
        <v>103925</v>
      </c>
      <c r="C262" s="259">
        <v>43554</v>
      </c>
      <c r="D262" s="258" t="s">
        <v>2606</v>
      </c>
      <c r="E262" s="258" t="s">
        <v>2607</v>
      </c>
      <c r="F262" s="258" t="s">
        <v>955</v>
      </c>
      <c r="G262" s="258" t="s">
        <v>235</v>
      </c>
      <c r="H262" s="258" t="s">
        <v>3312</v>
      </c>
      <c r="I262" s="258" t="s">
        <v>1612</v>
      </c>
      <c r="J262" s="258" t="s">
        <v>4196</v>
      </c>
      <c r="K262" s="261">
        <v>4</v>
      </c>
      <c r="L262" s="258"/>
      <c r="M262" s="262">
        <v>5413270395</v>
      </c>
      <c r="N262" s="262" t="s">
        <v>2608</v>
      </c>
      <c r="O262" s="258" t="s">
        <v>459</v>
      </c>
    </row>
    <row r="263" spans="1:15" x14ac:dyDescent="0.35">
      <c r="A263" s="258" t="s">
        <v>2435</v>
      </c>
      <c r="B263" s="263">
        <v>103926</v>
      </c>
      <c r="C263" s="259">
        <v>43556</v>
      </c>
      <c r="D263" s="258" t="s">
        <v>2999</v>
      </c>
      <c r="E263" s="258" t="s">
        <v>3000</v>
      </c>
      <c r="F263" s="258" t="s">
        <v>878</v>
      </c>
      <c r="G263" s="258" t="s">
        <v>875</v>
      </c>
      <c r="H263" s="258" t="s">
        <v>3458</v>
      </c>
      <c r="I263" s="258" t="s">
        <v>164</v>
      </c>
      <c r="J263" s="258">
        <v>3918</v>
      </c>
      <c r="K263" s="261">
        <v>4</v>
      </c>
      <c r="L263" s="258"/>
      <c r="M263" s="262" t="s">
        <v>3459</v>
      </c>
      <c r="N263" s="262">
        <v>18106863092</v>
      </c>
      <c r="O263" s="258" t="s">
        <v>459</v>
      </c>
    </row>
    <row r="264" spans="1:15" x14ac:dyDescent="0.35">
      <c r="A264" s="258" t="s">
        <v>2436</v>
      </c>
      <c r="B264" s="258">
        <v>103927</v>
      </c>
      <c r="C264" s="259">
        <v>43556</v>
      </c>
      <c r="D264" s="258" t="s">
        <v>2026</v>
      </c>
      <c r="E264" s="258" t="s">
        <v>3460</v>
      </c>
      <c r="F264" s="258" t="s">
        <v>2027</v>
      </c>
      <c r="G264" s="258" t="s">
        <v>1700</v>
      </c>
      <c r="H264" s="258" t="s">
        <v>3461</v>
      </c>
      <c r="I264" s="258" t="s">
        <v>148</v>
      </c>
      <c r="J264" s="260">
        <v>3012</v>
      </c>
      <c r="K264" s="261">
        <v>4</v>
      </c>
      <c r="L264" s="258" t="s">
        <v>919</v>
      </c>
      <c r="M264" s="262" t="s">
        <v>2765</v>
      </c>
      <c r="N264" s="262">
        <v>24520055036</v>
      </c>
      <c r="O264" s="258" t="s">
        <v>459</v>
      </c>
    </row>
    <row r="265" spans="1:15" x14ac:dyDescent="0.35">
      <c r="A265" s="258" t="s">
        <v>2435</v>
      </c>
      <c r="B265" s="258">
        <v>103928</v>
      </c>
      <c r="C265" s="259">
        <v>43556</v>
      </c>
      <c r="D265" s="258" t="s">
        <v>3042</v>
      </c>
      <c r="E265" s="258" t="s">
        <v>3043</v>
      </c>
      <c r="F265" s="258" t="s">
        <v>3044</v>
      </c>
      <c r="G265" s="258" t="s">
        <v>235</v>
      </c>
      <c r="H265" s="258" t="s">
        <v>870</v>
      </c>
      <c r="I265" s="258" t="s">
        <v>162</v>
      </c>
      <c r="J265" s="260">
        <v>4117</v>
      </c>
      <c r="K265" s="261">
        <v>4</v>
      </c>
      <c r="L265" s="258"/>
      <c r="M265" s="262" t="s">
        <v>3045</v>
      </c>
      <c r="N265" s="262">
        <v>10070140817</v>
      </c>
      <c r="O265" s="258" t="s">
        <v>459</v>
      </c>
    </row>
    <row r="266" spans="1:15" x14ac:dyDescent="0.35">
      <c r="A266" s="258" t="s">
        <v>943</v>
      </c>
      <c r="B266" s="258">
        <v>103929</v>
      </c>
      <c r="C266" s="259">
        <v>43556</v>
      </c>
      <c r="D266" s="258" t="s">
        <v>2543</v>
      </c>
      <c r="E266" s="258" t="s">
        <v>2544</v>
      </c>
      <c r="F266" s="258" t="s">
        <v>2497</v>
      </c>
      <c r="G266" s="258" t="s">
        <v>235</v>
      </c>
      <c r="H266" s="258" t="s">
        <v>870</v>
      </c>
      <c r="I266" s="258" t="s">
        <v>966</v>
      </c>
      <c r="J266" s="260">
        <v>2614</v>
      </c>
      <c r="K266" s="261">
        <v>4</v>
      </c>
      <c r="L266" s="258"/>
      <c r="M266" s="262" t="s">
        <v>2545</v>
      </c>
      <c r="N266" s="262">
        <v>15922374542</v>
      </c>
      <c r="O266" s="263" t="s">
        <v>459</v>
      </c>
    </row>
    <row r="267" spans="1:15" x14ac:dyDescent="0.35">
      <c r="A267" s="258" t="s">
        <v>920</v>
      </c>
      <c r="B267" s="258">
        <v>103930</v>
      </c>
      <c r="C267" s="259">
        <v>43556</v>
      </c>
      <c r="D267" s="258" t="s">
        <v>2385</v>
      </c>
      <c r="E267" s="258" t="s">
        <v>2386</v>
      </c>
      <c r="F267" s="258" t="s">
        <v>1586</v>
      </c>
      <c r="G267" s="258" t="s">
        <v>235</v>
      </c>
      <c r="H267" s="258" t="s">
        <v>3462</v>
      </c>
      <c r="I267" s="258" t="s">
        <v>141</v>
      </c>
      <c r="J267" s="260">
        <v>3117</v>
      </c>
      <c r="K267" s="261">
        <v>4</v>
      </c>
      <c r="L267" s="258"/>
      <c r="M267" s="262" t="s">
        <v>2756</v>
      </c>
      <c r="N267" s="262"/>
      <c r="O267" s="263" t="s">
        <v>459</v>
      </c>
    </row>
    <row r="268" spans="1:15" x14ac:dyDescent="0.35">
      <c r="A268" s="258" t="s">
        <v>934</v>
      </c>
      <c r="B268" s="263">
        <v>103931</v>
      </c>
      <c r="C268" s="259">
        <v>43556</v>
      </c>
      <c r="D268" s="258" t="s">
        <v>1961</v>
      </c>
      <c r="E268" s="258" t="s">
        <v>2707</v>
      </c>
      <c r="F268" s="258" t="s">
        <v>878</v>
      </c>
      <c r="G268" s="258" t="s">
        <v>235</v>
      </c>
      <c r="H268" s="258" t="s">
        <v>870</v>
      </c>
      <c r="I268" s="258" t="s">
        <v>881</v>
      </c>
      <c r="J268" s="258">
        <v>5117</v>
      </c>
      <c r="K268" s="261">
        <v>4</v>
      </c>
      <c r="L268" s="258"/>
      <c r="M268" s="262" t="s">
        <v>2708</v>
      </c>
      <c r="N268" s="262">
        <v>2730038423</v>
      </c>
      <c r="O268" s="263" t="s">
        <v>459</v>
      </c>
    </row>
    <row r="269" spans="1:15" x14ac:dyDescent="0.35">
      <c r="A269" s="258" t="s">
        <v>856</v>
      </c>
      <c r="B269" s="263">
        <v>103932</v>
      </c>
      <c r="C269" s="259">
        <v>43556</v>
      </c>
      <c r="D269" s="258" t="s">
        <v>3220</v>
      </c>
      <c r="E269" s="258" t="s">
        <v>3221</v>
      </c>
      <c r="F269" s="258" t="s">
        <v>1163</v>
      </c>
      <c r="G269" s="258" t="s">
        <v>235</v>
      </c>
      <c r="H269" s="258" t="s">
        <v>870</v>
      </c>
      <c r="I269" s="258" t="s">
        <v>154</v>
      </c>
      <c r="J269" s="258">
        <v>4818</v>
      </c>
      <c r="K269" s="261">
        <v>4</v>
      </c>
      <c r="L269" s="258"/>
      <c r="M269" s="262" t="s">
        <v>3463</v>
      </c>
      <c r="N269" s="262">
        <v>20917206838</v>
      </c>
      <c r="O269" s="258" t="s">
        <v>459</v>
      </c>
    </row>
    <row r="270" spans="1:15" x14ac:dyDescent="0.35">
      <c r="A270" s="258" t="s">
        <v>2427</v>
      </c>
      <c r="B270" s="263">
        <v>103993</v>
      </c>
      <c r="C270" s="259">
        <v>43556</v>
      </c>
      <c r="D270" s="258" t="s">
        <v>2591</v>
      </c>
      <c r="E270" s="258" t="s">
        <v>2592</v>
      </c>
      <c r="F270" s="258" t="s">
        <v>1701</v>
      </c>
      <c r="G270" s="258" t="s">
        <v>235</v>
      </c>
      <c r="H270" s="258" t="s">
        <v>870</v>
      </c>
      <c r="I270" s="258" t="s">
        <v>126</v>
      </c>
      <c r="J270" s="258">
        <v>4714</v>
      </c>
      <c r="K270" s="261">
        <v>4</v>
      </c>
      <c r="L270" s="258"/>
      <c r="M270" s="262">
        <v>5074377380</v>
      </c>
      <c r="N270" s="262">
        <v>65725137196</v>
      </c>
      <c r="O270" s="258" t="s">
        <v>381</v>
      </c>
    </row>
    <row r="271" spans="1:15" x14ac:dyDescent="0.35">
      <c r="A271" s="258" t="s">
        <v>934</v>
      </c>
      <c r="B271" s="258">
        <v>103994</v>
      </c>
      <c r="C271" s="259">
        <v>43556</v>
      </c>
      <c r="D271" s="258" t="s">
        <v>2236</v>
      </c>
      <c r="E271" s="258" t="s">
        <v>2237</v>
      </c>
      <c r="F271" s="258" t="s">
        <v>1219</v>
      </c>
      <c r="G271" s="258" t="s">
        <v>1609</v>
      </c>
      <c r="H271" s="258" t="s">
        <v>3390</v>
      </c>
      <c r="I271" s="258" t="s">
        <v>154</v>
      </c>
      <c r="J271" s="260">
        <v>2813</v>
      </c>
      <c r="K271" s="261">
        <v>4</v>
      </c>
      <c r="L271" s="258"/>
      <c r="M271" s="262">
        <v>5469597375</v>
      </c>
      <c r="N271" s="262"/>
      <c r="O271" s="258" t="s">
        <v>381</v>
      </c>
    </row>
    <row r="272" spans="1:15" x14ac:dyDescent="0.35">
      <c r="A272" s="258" t="s">
        <v>1799</v>
      </c>
      <c r="B272" s="258">
        <v>103933</v>
      </c>
      <c r="C272" s="259">
        <v>43557</v>
      </c>
      <c r="D272" s="258" t="s">
        <v>3155</v>
      </c>
      <c r="E272" s="258" t="s">
        <v>3156</v>
      </c>
      <c r="F272" s="258" t="s">
        <v>955</v>
      </c>
      <c r="G272" s="258" t="s">
        <v>235</v>
      </c>
      <c r="H272" s="258" t="s">
        <v>870</v>
      </c>
      <c r="I272" s="258" t="s">
        <v>154</v>
      </c>
      <c r="J272" s="260">
        <v>4617</v>
      </c>
      <c r="K272" s="261">
        <v>4</v>
      </c>
      <c r="L272" s="258"/>
      <c r="M272" s="262" t="s">
        <v>3157</v>
      </c>
      <c r="N272" s="262">
        <v>24754042086</v>
      </c>
      <c r="O272" s="258" t="s">
        <v>459</v>
      </c>
    </row>
    <row r="273" spans="1:15" x14ac:dyDescent="0.35">
      <c r="A273" s="258" t="s">
        <v>2437</v>
      </c>
      <c r="B273" s="258">
        <v>103934</v>
      </c>
      <c r="C273" s="259">
        <v>43557</v>
      </c>
      <c r="D273" s="258" t="s">
        <v>952</v>
      </c>
      <c r="E273" s="258" t="s">
        <v>2049</v>
      </c>
      <c r="F273" s="258" t="s">
        <v>2050</v>
      </c>
      <c r="G273" s="258" t="s">
        <v>923</v>
      </c>
      <c r="H273" s="258" t="s">
        <v>3464</v>
      </c>
      <c r="I273" s="258" t="s">
        <v>3465</v>
      </c>
      <c r="J273" s="260" t="s">
        <v>3466</v>
      </c>
      <c r="K273" s="261">
        <v>4</v>
      </c>
      <c r="L273" s="258"/>
      <c r="M273" s="262">
        <v>5305190008</v>
      </c>
      <c r="N273" s="262"/>
      <c r="O273" s="258" t="s">
        <v>459</v>
      </c>
    </row>
    <row r="274" spans="1:15" x14ac:dyDescent="0.35">
      <c r="A274" s="258" t="s">
        <v>2437</v>
      </c>
      <c r="B274" s="263">
        <v>103935</v>
      </c>
      <c r="C274" s="259">
        <v>43557</v>
      </c>
      <c r="D274" s="258" t="s">
        <v>1566</v>
      </c>
      <c r="E274" s="258" t="s">
        <v>1567</v>
      </c>
      <c r="F274" s="258" t="s">
        <v>1568</v>
      </c>
      <c r="G274" s="258" t="s">
        <v>875</v>
      </c>
      <c r="H274" s="258" t="s">
        <v>886</v>
      </c>
      <c r="I274" s="258" t="s">
        <v>3467</v>
      </c>
      <c r="J274" s="258" t="s">
        <v>4197</v>
      </c>
      <c r="K274" s="261">
        <v>4</v>
      </c>
      <c r="L274" s="258"/>
      <c r="M274" s="262">
        <v>5305190008</v>
      </c>
      <c r="N274" s="262"/>
      <c r="O274" s="258" t="s">
        <v>459</v>
      </c>
    </row>
    <row r="275" spans="1:15" x14ac:dyDescent="0.35">
      <c r="A275" s="258" t="s">
        <v>2437</v>
      </c>
      <c r="B275" s="263">
        <v>103936</v>
      </c>
      <c r="C275" s="259">
        <v>43557</v>
      </c>
      <c r="D275" s="258" t="s">
        <v>1725</v>
      </c>
      <c r="E275" s="258" t="s">
        <v>1726</v>
      </c>
      <c r="F275" s="258" t="s">
        <v>1727</v>
      </c>
      <c r="G275" s="258" t="s">
        <v>875</v>
      </c>
      <c r="H275" s="258" t="s">
        <v>1988</v>
      </c>
      <c r="I275" s="258" t="s">
        <v>176</v>
      </c>
      <c r="J275" s="258" t="s">
        <v>4198</v>
      </c>
      <c r="K275" s="261">
        <v>4</v>
      </c>
      <c r="L275" s="258"/>
      <c r="M275" s="262">
        <v>5305190008</v>
      </c>
      <c r="N275" s="262"/>
      <c r="O275" s="258" t="s">
        <v>459</v>
      </c>
    </row>
    <row r="276" spans="1:15" x14ac:dyDescent="0.35">
      <c r="A276" s="258" t="s">
        <v>1860</v>
      </c>
      <c r="B276" s="258">
        <v>103937</v>
      </c>
      <c r="C276" s="259">
        <v>43557</v>
      </c>
      <c r="D276" s="258" t="s">
        <v>3007</v>
      </c>
      <c r="E276" s="258" t="s">
        <v>3008</v>
      </c>
      <c r="F276" s="258" t="s">
        <v>1163</v>
      </c>
      <c r="G276" s="258" t="s">
        <v>235</v>
      </c>
      <c r="H276" s="258" t="s">
        <v>3312</v>
      </c>
      <c r="I276" s="258" t="s">
        <v>881</v>
      </c>
      <c r="J276" s="260" t="s">
        <v>4199</v>
      </c>
      <c r="K276" s="261">
        <v>4</v>
      </c>
      <c r="L276" s="258"/>
      <c r="M276" s="262">
        <v>5320570394</v>
      </c>
      <c r="N276" s="262"/>
      <c r="O276" s="258" t="s">
        <v>459</v>
      </c>
    </row>
    <row r="277" spans="1:15" x14ac:dyDescent="0.35">
      <c r="A277" s="258" t="s">
        <v>2438</v>
      </c>
      <c r="B277" s="258">
        <v>103939</v>
      </c>
      <c r="C277" s="259">
        <v>43557</v>
      </c>
      <c r="D277" s="258" t="s">
        <v>3033</v>
      </c>
      <c r="E277" s="258" t="s">
        <v>3034</v>
      </c>
      <c r="F277" s="258" t="s">
        <v>955</v>
      </c>
      <c r="G277" s="258" t="s">
        <v>235</v>
      </c>
      <c r="H277" s="258" t="s">
        <v>870</v>
      </c>
      <c r="I277" s="258" t="s">
        <v>152</v>
      </c>
      <c r="J277" s="258" t="s">
        <v>4200</v>
      </c>
      <c r="K277" s="261">
        <v>4</v>
      </c>
      <c r="L277" s="258"/>
      <c r="M277" s="262">
        <v>5309405368</v>
      </c>
      <c r="N277" s="262"/>
      <c r="O277" s="258" t="s">
        <v>459</v>
      </c>
    </row>
    <row r="278" spans="1:15" x14ac:dyDescent="0.35">
      <c r="A278" s="258" t="s">
        <v>888</v>
      </c>
      <c r="B278" s="258">
        <v>103940</v>
      </c>
      <c r="C278" s="259">
        <v>43557</v>
      </c>
      <c r="D278" s="258" t="s">
        <v>3142</v>
      </c>
      <c r="E278" s="258" t="s">
        <v>3143</v>
      </c>
      <c r="F278" s="258" t="s">
        <v>1208</v>
      </c>
      <c r="G278" s="258" t="s">
        <v>3468</v>
      </c>
      <c r="H278" s="258" t="s">
        <v>3469</v>
      </c>
      <c r="I278" s="258" t="s">
        <v>546</v>
      </c>
      <c r="J278" s="258" t="s">
        <v>4201</v>
      </c>
      <c r="K278" s="261">
        <v>4</v>
      </c>
      <c r="L278" s="258"/>
      <c r="M278" s="262">
        <v>5336206666</v>
      </c>
      <c r="N278" s="262"/>
      <c r="O278" s="258" t="s">
        <v>459</v>
      </c>
    </row>
    <row r="279" spans="1:15" x14ac:dyDescent="0.35">
      <c r="A279" s="258" t="s">
        <v>972</v>
      </c>
      <c r="B279" s="258">
        <v>103995</v>
      </c>
      <c r="C279" s="259">
        <v>43557</v>
      </c>
      <c r="D279" s="258" t="s">
        <v>1065</v>
      </c>
      <c r="E279" s="258" t="s">
        <v>1066</v>
      </c>
      <c r="F279" s="258" t="s">
        <v>958</v>
      </c>
      <c r="G279" s="258" t="s">
        <v>235</v>
      </c>
      <c r="H279" s="258" t="s">
        <v>854</v>
      </c>
      <c r="I279" s="258" t="s">
        <v>139</v>
      </c>
      <c r="J279" s="260">
        <v>3213</v>
      </c>
      <c r="K279" s="261">
        <v>4</v>
      </c>
      <c r="L279" s="258"/>
      <c r="M279" s="262">
        <v>5352320665</v>
      </c>
      <c r="N279" s="262">
        <v>20296231544</v>
      </c>
      <c r="O279" s="263" t="s">
        <v>381</v>
      </c>
    </row>
    <row r="280" spans="1:15" x14ac:dyDescent="0.35">
      <c r="A280" s="258" t="s">
        <v>865</v>
      </c>
      <c r="B280" s="258">
        <v>103996</v>
      </c>
      <c r="C280" s="259">
        <v>43557</v>
      </c>
      <c r="D280" s="258" t="s">
        <v>2723</v>
      </c>
      <c r="E280" s="258" t="s">
        <v>2724</v>
      </c>
      <c r="F280" s="258" t="s">
        <v>896</v>
      </c>
      <c r="G280" s="258" t="s">
        <v>235</v>
      </c>
      <c r="H280" s="258" t="s">
        <v>870</v>
      </c>
      <c r="I280" s="258" t="s">
        <v>154</v>
      </c>
      <c r="J280" s="260">
        <v>3118</v>
      </c>
      <c r="K280" s="261">
        <v>4</v>
      </c>
      <c r="L280" s="258"/>
      <c r="M280" s="262">
        <v>54458000303</v>
      </c>
      <c r="N280" s="262"/>
      <c r="O280" s="263" t="s">
        <v>381</v>
      </c>
    </row>
    <row r="281" spans="1:15" x14ac:dyDescent="0.35">
      <c r="A281" s="258" t="s">
        <v>2428</v>
      </c>
      <c r="B281" s="263">
        <v>103941</v>
      </c>
      <c r="C281" s="259">
        <v>43558</v>
      </c>
      <c r="D281" s="258" t="s">
        <v>3470</v>
      </c>
      <c r="E281" s="258" t="s">
        <v>2495</v>
      </c>
      <c r="F281" s="258" t="s">
        <v>3471</v>
      </c>
      <c r="G281" s="258" t="s">
        <v>875</v>
      </c>
      <c r="H281" s="258" t="s">
        <v>1988</v>
      </c>
      <c r="I281" s="258" t="s">
        <v>154</v>
      </c>
      <c r="J281" s="258" t="s">
        <v>4112</v>
      </c>
      <c r="K281" s="261">
        <v>4</v>
      </c>
      <c r="L281" s="258"/>
      <c r="M281" s="262">
        <v>5555219392</v>
      </c>
      <c r="N281" s="262" t="s">
        <v>3472</v>
      </c>
      <c r="O281" s="258" t="s">
        <v>459</v>
      </c>
    </row>
    <row r="282" spans="1:15" x14ac:dyDescent="0.35">
      <c r="A282" s="258" t="s">
        <v>888</v>
      </c>
      <c r="B282" s="263">
        <v>103942</v>
      </c>
      <c r="C282" s="259">
        <v>43558</v>
      </c>
      <c r="D282" s="258" t="s">
        <v>3110</v>
      </c>
      <c r="E282" s="258" t="s">
        <v>3111</v>
      </c>
      <c r="F282" s="258" t="s">
        <v>878</v>
      </c>
      <c r="G282" s="258" t="s">
        <v>235</v>
      </c>
      <c r="H282" s="258" t="s">
        <v>870</v>
      </c>
      <c r="I282" s="258" t="s">
        <v>3001</v>
      </c>
      <c r="J282" s="258">
        <v>4918</v>
      </c>
      <c r="K282" s="261">
        <v>4</v>
      </c>
      <c r="L282" s="258"/>
      <c r="M282" s="262">
        <v>5311040179</v>
      </c>
      <c r="N282" s="262">
        <v>24232114908</v>
      </c>
      <c r="O282" s="258" t="s">
        <v>459</v>
      </c>
    </row>
    <row r="283" spans="1:15" x14ac:dyDescent="0.35">
      <c r="A283" s="258" t="s">
        <v>888</v>
      </c>
      <c r="B283" s="258">
        <v>103943</v>
      </c>
      <c r="C283" s="259">
        <v>43558</v>
      </c>
      <c r="D283" s="258" t="s">
        <v>2668</v>
      </c>
      <c r="E283" s="258" t="s">
        <v>2677</v>
      </c>
      <c r="F283" s="258" t="s">
        <v>1054</v>
      </c>
      <c r="G283" s="258" t="s">
        <v>875</v>
      </c>
      <c r="H283" s="258" t="s">
        <v>1397</v>
      </c>
      <c r="I283" s="258" t="s">
        <v>92</v>
      </c>
      <c r="J283" s="260" t="s">
        <v>4180</v>
      </c>
      <c r="K283" s="261">
        <v>4</v>
      </c>
      <c r="L283" s="258"/>
      <c r="M283" s="262">
        <v>5352139138</v>
      </c>
      <c r="N283" s="262" t="s">
        <v>3473</v>
      </c>
      <c r="O283" s="258" t="s">
        <v>459</v>
      </c>
    </row>
    <row r="284" spans="1:15" x14ac:dyDescent="0.35">
      <c r="A284" s="258" t="s">
        <v>2307</v>
      </c>
      <c r="B284" s="258">
        <v>103944</v>
      </c>
      <c r="C284" s="259">
        <v>43558</v>
      </c>
      <c r="D284" s="258" t="s">
        <v>2482</v>
      </c>
      <c r="E284" s="258" t="s">
        <v>3474</v>
      </c>
      <c r="F284" s="258" t="s">
        <v>937</v>
      </c>
      <c r="G284" s="258" t="s">
        <v>235</v>
      </c>
      <c r="H284" s="258" t="s">
        <v>3312</v>
      </c>
      <c r="I284" s="258" t="s">
        <v>2473</v>
      </c>
      <c r="J284" s="260" t="s">
        <v>4193</v>
      </c>
      <c r="K284" s="261">
        <v>4</v>
      </c>
      <c r="L284" s="258"/>
      <c r="M284" s="262">
        <v>5077420356</v>
      </c>
      <c r="N284" s="262" t="s">
        <v>3475</v>
      </c>
      <c r="O284" s="258" t="s">
        <v>459</v>
      </c>
    </row>
    <row r="285" spans="1:15" x14ac:dyDescent="0.35">
      <c r="A285" s="258" t="s">
        <v>887</v>
      </c>
      <c r="B285" s="258">
        <v>103945</v>
      </c>
      <c r="C285" s="259">
        <v>43558</v>
      </c>
      <c r="D285" s="258" t="s">
        <v>3035</v>
      </c>
      <c r="E285" s="258" t="s">
        <v>3036</v>
      </c>
      <c r="F285" s="258" t="s">
        <v>1348</v>
      </c>
      <c r="G285" s="258" t="s">
        <v>235</v>
      </c>
      <c r="H285" s="258" t="s">
        <v>3312</v>
      </c>
      <c r="I285" s="258" t="s">
        <v>174</v>
      </c>
      <c r="J285" s="258" t="s">
        <v>4202</v>
      </c>
      <c r="K285" s="261">
        <v>4</v>
      </c>
      <c r="L285" s="258"/>
      <c r="M285" s="262">
        <v>5323424498</v>
      </c>
      <c r="N285" s="262" t="s">
        <v>3476</v>
      </c>
      <c r="O285" s="258" t="s">
        <v>459</v>
      </c>
    </row>
    <row r="286" spans="1:15" x14ac:dyDescent="0.35">
      <c r="A286" s="258" t="s">
        <v>914</v>
      </c>
      <c r="B286" s="263">
        <v>103946</v>
      </c>
      <c r="C286" s="259">
        <v>43558</v>
      </c>
      <c r="D286" s="258" t="s">
        <v>2555</v>
      </c>
      <c r="E286" s="258" t="s">
        <v>2556</v>
      </c>
      <c r="F286" s="258" t="s">
        <v>1152</v>
      </c>
      <c r="G286" s="258" t="s">
        <v>235</v>
      </c>
      <c r="H286" s="258" t="s">
        <v>3312</v>
      </c>
      <c r="I286" s="258" t="s">
        <v>881</v>
      </c>
      <c r="J286" s="258" t="s">
        <v>3477</v>
      </c>
      <c r="K286" s="261">
        <v>4</v>
      </c>
      <c r="L286" s="258"/>
      <c r="M286" s="262">
        <v>5310811563</v>
      </c>
      <c r="N286" s="262">
        <v>17416326594</v>
      </c>
      <c r="O286" s="258" t="s">
        <v>459</v>
      </c>
    </row>
    <row r="287" spans="1:15" x14ac:dyDescent="0.35">
      <c r="A287" s="258" t="s">
        <v>887</v>
      </c>
      <c r="B287" s="258">
        <v>103947</v>
      </c>
      <c r="C287" s="259">
        <v>43558</v>
      </c>
      <c r="D287" s="258" t="s">
        <v>1969</v>
      </c>
      <c r="E287" s="258" t="s">
        <v>1970</v>
      </c>
      <c r="F287" s="258" t="s">
        <v>878</v>
      </c>
      <c r="G287" s="258" t="s">
        <v>235</v>
      </c>
      <c r="H287" s="258" t="s">
        <v>854</v>
      </c>
      <c r="I287" s="258" t="s">
        <v>166</v>
      </c>
      <c r="J287" s="260" t="s">
        <v>4203</v>
      </c>
      <c r="K287" s="261">
        <v>4</v>
      </c>
      <c r="L287" s="258" t="s">
        <v>919</v>
      </c>
      <c r="M287" s="262">
        <v>5533945526</v>
      </c>
      <c r="N287" s="262" t="s">
        <v>3478</v>
      </c>
      <c r="O287" s="258" t="s">
        <v>459</v>
      </c>
    </row>
    <row r="288" spans="1:15" x14ac:dyDescent="0.35">
      <c r="A288" s="258" t="s">
        <v>914</v>
      </c>
      <c r="B288" s="258">
        <v>103948</v>
      </c>
      <c r="C288" s="259">
        <v>43558</v>
      </c>
      <c r="D288" s="258" t="s">
        <v>1368</v>
      </c>
      <c r="E288" s="258" t="s">
        <v>1369</v>
      </c>
      <c r="F288" s="258" t="s">
        <v>1208</v>
      </c>
      <c r="G288" s="258" t="s">
        <v>875</v>
      </c>
      <c r="H288" s="258" t="s">
        <v>3479</v>
      </c>
      <c r="I288" s="258" t="s">
        <v>546</v>
      </c>
      <c r="J288" s="260" t="s">
        <v>4140</v>
      </c>
      <c r="K288" s="261">
        <v>4</v>
      </c>
      <c r="L288" s="258"/>
      <c r="M288" s="262">
        <v>5325159955</v>
      </c>
      <c r="N288" s="262"/>
      <c r="O288" s="258" t="s">
        <v>459</v>
      </c>
    </row>
    <row r="289" spans="1:15" x14ac:dyDescent="0.35">
      <c r="A289" s="258" t="s">
        <v>914</v>
      </c>
      <c r="B289" s="263">
        <v>103949</v>
      </c>
      <c r="C289" s="259">
        <v>43558</v>
      </c>
      <c r="D289" s="258" t="s">
        <v>3480</v>
      </c>
      <c r="E289" s="258" t="s">
        <v>3481</v>
      </c>
      <c r="F289" s="258" t="s">
        <v>1163</v>
      </c>
      <c r="G289" s="258" t="s">
        <v>235</v>
      </c>
      <c r="H289" s="258" t="s">
        <v>870</v>
      </c>
      <c r="I289" s="258" t="s">
        <v>881</v>
      </c>
      <c r="J289" s="258" t="s">
        <v>4159</v>
      </c>
      <c r="K289" s="261">
        <v>4</v>
      </c>
      <c r="L289" s="258"/>
      <c r="M289" s="262">
        <v>5532257473</v>
      </c>
      <c r="N289" s="262" t="s">
        <v>3482</v>
      </c>
      <c r="O289" s="258" t="s">
        <v>459</v>
      </c>
    </row>
    <row r="290" spans="1:15" x14ac:dyDescent="0.35">
      <c r="A290" s="258" t="s">
        <v>2302</v>
      </c>
      <c r="B290" s="258">
        <v>103950</v>
      </c>
      <c r="C290" s="259">
        <v>43558</v>
      </c>
      <c r="D290" s="258" t="s">
        <v>2031</v>
      </c>
      <c r="E290" s="258" t="s">
        <v>2032</v>
      </c>
      <c r="F290" s="258" t="s">
        <v>2033</v>
      </c>
      <c r="G290" s="258" t="s">
        <v>875</v>
      </c>
      <c r="H290" s="258" t="s">
        <v>1988</v>
      </c>
      <c r="I290" s="258" t="s">
        <v>3483</v>
      </c>
      <c r="J290" s="260" t="s">
        <v>4112</v>
      </c>
      <c r="K290" s="261">
        <v>4</v>
      </c>
      <c r="L290" s="258"/>
      <c r="M290" s="262">
        <v>5306139933</v>
      </c>
      <c r="N290" s="262" t="s">
        <v>3484</v>
      </c>
      <c r="O290" s="263" t="s">
        <v>459</v>
      </c>
    </row>
    <row r="291" spans="1:15" x14ac:dyDescent="0.35">
      <c r="A291" s="258" t="s">
        <v>888</v>
      </c>
      <c r="B291" s="258">
        <v>104001</v>
      </c>
      <c r="C291" s="259">
        <v>43559</v>
      </c>
      <c r="D291" s="258" t="s">
        <v>3181</v>
      </c>
      <c r="E291" s="258" t="s">
        <v>3182</v>
      </c>
      <c r="F291" s="258" t="s">
        <v>912</v>
      </c>
      <c r="G291" s="258" t="s">
        <v>875</v>
      </c>
      <c r="H291" s="258" t="s">
        <v>3485</v>
      </c>
      <c r="I291" s="258" t="s">
        <v>93</v>
      </c>
      <c r="J291" s="260" t="s">
        <v>4204</v>
      </c>
      <c r="K291" s="261">
        <v>4</v>
      </c>
      <c r="L291" s="258"/>
      <c r="M291" s="262">
        <v>5432869900</v>
      </c>
      <c r="N291" s="262" t="s">
        <v>3486</v>
      </c>
      <c r="O291" s="258" t="s">
        <v>459</v>
      </c>
    </row>
    <row r="292" spans="1:15" x14ac:dyDescent="0.35">
      <c r="A292" s="258" t="s">
        <v>909</v>
      </c>
      <c r="B292" s="263">
        <v>104002</v>
      </c>
      <c r="C292" s="259">
        <v>43559</v>
      </c>
      <c r="D292" s="258" t="s">
        <v>3487</v>
      </c>
      <c r="E292" s="258" t="s">
        <v>3488</v>
      </c>
      <c r="F292" s="258" t="s">
        <v>3489</v>
      </c>
      <c r="G292" s="258" t="s">
        <v>2722</v>
      </c>
      <c r="H292" s="258" t="s">
        <v>3490</v>
      </c>
      <c r="I292" s="258" t="s">
        <v>3491</v>
      </c>
      <c r="J292" s="258" t="s">
        <v>3492</v>
      </c>
      <c r="K292" s="261">
        <v>4</v>
      </c>
      <c r="L292" s="258"/>
      <c r="M292" s="262">
        <v>5059390001</v>
      </c>
      <c r="N292" s="262"/>
      <c r="O292" s="258" t="s">
        <v>459</v>
      </c>
    </row>
    <row r="293" spans="1:15" x14ac:dyDescent="0.35">
      <c r="A293" s="258" t="s">
        <v>2432</v>
      </c>
      <c r="B293" s="258">
        <v>104003</v>
      </c>
      <c r="C293" s="259">
        <v>43559</v>
      </c>
      <c r="D293" s="258" t="s">
        <v>2593</v>
      </c>
      <c r="E293" s="258" t="s">
        <v>2594</v>
      </c>
      <c r="F293" s="258" t="s">
        <v>1691</v>
      </c>
      <c r="G293" s="258" t="s">
        <v>875</v>
      </c>
      <c r="H293" s="258" t="s">
        <v>874</v>
      </c>
      <c r="I293" s="258" t="s">
        <v>154</v>
      </c>
      <c r="J293" s="260" t="s">
        <v>3493</v>
      </c>
      <c r="K293" s="261">
        <v>4</v>
      </c>
      <c r="L293" s="258"/>
      <c r="M293" s="262">
        <v>5336573330</v>
      </c>
      <c r="N293" s="262"/>
      <c r="O293" s="258" t="s">
        <v>459</v>
      </c>
    </row>
    <row r="294" spans="1:15" x14ac:dyDescent="0.35">
      <c r="A294" s="258" t="s">
        <v>909</v>
      </c>
      <c r="B294" s="258">
        <v>104004</v>
      </c>
      <c r="C294" s="259">
        <v>43559</v>
      </c>
      <c r="D294" s="258" t="s">
        <v>2483</v>
      </c>
      <c r="E294" s="258" t="s">
        <v>2484</v>
      </c>
      <c r="F294" s="258" t="s">
        <v>1010</v>
      </c>
      <c r="G294" s="258" t="s">
        <v>235</v>
      </c>
      <c r="H294" s="258" t="s">
        <v>854</v>
      </c>
      <c r="I294" s="258" t="s">
        <v>2477</v>
      </c>
      <c r="J294" s="258" t="s">
        <v>4205</v>
      </c>
      <c r="K294" s="261">
        <v>4</v>
      </c>
      <c r="L294" s="258"/>
      <c r="M294" s="262">
        <v>5325515367</v>
      </c>
      <c r="N294" s="262" t="s">
        <v>3494</v>
      </c>
      <c r="O294" s="258" t="s">
        <v>459</v>
      </c>
    </row>
    <row r="295" spans="1:15" x14ac:dyDescent="0.35">
      <c r="A295" s="258" t="s">
        <v>960</v>
      </c>
      <c r="B295" s="263">
        <v>104005</v>
      </c>
      <c r="C295" s="259">
        <v>43559</v>
      </c>
      <c r="D295" s="258" t="s">
        <v>1960</v>
      </c>
      <c r="E295" s="258" t="s">
        <v>2210</v>
      </c>
      <c r="F295" s="258" t="s">
        <v>955</v>
      </c>
      <c r="G295" s="258" t="s">
        <v>235</v>
      </c>
      <c r="H295" s="258" t="s">
        <v>854</v>
      </c>
      <c r="I295" s="258" t="s">
        <v>152</v>
      </c>
      <c r="J295" s="258" t="s">
        <v>4206</v>
      </c>
      <c r="K295" s="261">
        <v>4</v>
      </c>
      <c r="L295" s="258"/>
      <c r="M295" s="262">
        <v>5056080832</v>
      </c>
      <c r="N295" s="262" t="s">
        <v>3495</v>
      </c>
      <c r="O295" s="258" t="s">
        <v>459</v>
      </c>
    </row>
    <row r="296" spans="1:15" x14ac:dyDescent="0.35">
      <c r="A296" s="258" t="s">
        <v>914</v>
      </c>
      <c r="B296" s="263">
        <v>104006</v>
      </c>
      <c r="C296" s="259">
        <v>43559</v>
      </c>
      <c r="D296" s="258" t="s">
        <v>938</v>
      </c>
      <c r="E296" s="258" t="s">
        <v>2470</v>
      </c>
      <c r="F296" s="258" t="s">
        <v>3496</v>
      </c>
      <c r="G296" s="258" t="s">
        <v>235</v>
      </c>
      <c r="H296" s="258" t="s">
        <v>3312</v>
      </c>
      <c r="I296" s="258" t="s">
        <v>2120</v>
      </c>
      <c r="J296" s="258" t="s">
        <v>3497</v>
      </c>
      <c r="K296" s="261">
        <v>4</v>
      </c>
      <c r="L296" s="258" t="s">
        <v>919</v>
      </c>
      <c r="M296" s="262">
        <v>5335931031</v>
      </c>
      <c r="N296" s="262" t="s">
        <v>3498</v>
      </c>
      <c r="O296" s="258" t="s">
        <v>459</v>
      </c>
    </row>
    <row r="297" spans="1:15" x14ac:dyDescent="0.35">
      <c r="A297" s="258" t="s">
        <v>960</v>
      </c>
      <c r="B297" s="258">
        <v>104007</v>
      </c>
      <c r="C297" s="259">
        <v>43559</v>
      </c>
      <c r="D297" s="258" t="s">
        <v>1280</v>
      </c>
      <c r="E297" s="258" t="s">
        <v>1281</v>
      </c>
      <c r="F297" s="258" t="s">
        <v>1282</v>
      </c>
      <c r="G297" s="258" t="s">
        <v>235</v>
      </c>
      <c r="H297" s="258" t="s">
        <v>1990</v>
      </c>
      <c r="I297" s="258" t="s">
        <v>152</v>
      </c>
      <c r="J297" s="258"/>
      <c r="K297" s="261">
        <v>4</v>
      </c>
      <c r="L297" s="258"/>
      <c r="M297" s="262">
        <v>5339562631</v>
      </c>
      <c r="N297" s="262"/>
      <c r="O297" s="258" t="s">
        <v>459</v>
      </c>
    </row>
    <row r="298" spans="1:15" x14ac:dyDescent="0.35">
      <c r="A298" s="258" t="s">
        <v>2304</v>
      </c>
      <c r="B298" s="258">
        <v>104008</v>
      </c>
      <c r="C298" s="259">
        <v>43559</v>
      </c>
      <c r="D298" s="258" t="s">
        <v>3499</v>
      </c>
      <c r="E298" s="258" t="s">
        <v>3500</v>
      </c>
      <c r="F298" s="258" t="s">
        <v>3501</v>
      </c>
      <c r="G298" s="258" t="s">
        <v>1968</v>
      </c>
      <c r="H298" s="258" t="s">
        <v>3502</v>
      </c>
      <c r="I298" s="258" t="s">
        <v>154</v>
      </c>
      <c r="J298" s="260" t="s">
        <v>4156</v>
      </c>
      <c r="K298" s="261">
        <v>4</v>
      </c>
      <c r="L298" s="258"/>
      <c r="M298" s="262">
        <v>5436014133</v>
      </c>
      <c r="N298" s="262"/>
      <c r="O298" s="258" t="s">
        <v>459</v>
      </c>
    </row>
    <row r="299" spans="1:15" x14ac:dyDescent="0.35">
      <c r="A299" s="258" t="s">
        <v>865</v>
      </c>
      <c r="B299" s="258">
        <v>104010</v>
      </c>
      <c r="C299" s="259">
        <v>43559</v>
      </c>
      <c r="D299" s="258" t="s">
        <v>2962</v>
      </c>
      <c r="E299" s="258" t="s">
        <v>2963</v>
      </c>
      <c r="F299" s="258" t="s">
        <v>878</v>
      </c>
      <c r="G299" s="258" t="s">
        <v>3503</v>
      </c>
      <c r="H299" s="258" t="s">
        <v>1990</v>
      </c>
      <c r="I299" s="258" t="s">
        <v>154</v>
      </c>
      <c r="J299" s="260" t="s">
        <v>4206</v>
      </c>
      <c r="K299" s="261">
        <v>4</v>
      </c>
      <c r="L299" s="258"/>
      <c r="M299" s="262">
        <v>5533532346</v>
      </c>
      <c r="N299" s="262" t="s">
        <v>2964</v>
      </c>
      <c r="O299" s="258" t="s">
        <v>459</v>
      </c>
    </row>
    <row r="300" spans="1:15" x14ac:dyDescent="0.35">
      <c r="A300" s="258" t="s">
        <v>1209</v>
      </c>
      <c r="B300" s="258">
        <v>103998</v>
      </c>
      <c r="C300" s="259">
        <v>43559</v>
      </c>
      <c r="D300" s="258" t="s">
        <v>3505</v>
      </c>
      <c r="E300" s="258" t="s">
        <v>3506</v>
      </c>
      <c r="F300" s="258" t="s">
        <v>896</v>
      </c>
      <c r="G300" s="258" t="s">
        <v>3507</v>
      </c>
      <c r="H300" s="258" t="s">
        <v>3508</v>
      </c>
      <c r="I300" s="258" t="s">
        <v>2595</v>
      </c>
      <c r="J300" s="260" t="s">
        <v>3509</v>
      </c>
      <c r="K300" s="261">
        <v>4</v>
      </c>
      <c r="L300" s="258"/>
      <c r="M300" s="262">
        <v>5057529273</v>
      </c>
      <c r="N300" s="262" t="s">
        <v>3510</v>
      </c>
      <c r="O300" s="258" t="s">
        <v>381</v>
      </c>
    </row>
    <row r="301" spans="1:15" x14ac:dyDescent="0.35">
      <c r="A301" s="258" t="s">
        <v>945</v>
      </c>
      <c r="B301" s="258">
        <v>103999</v>
      </c>
      <c r="C301" s="259">
        <v>43559</v>
      </c>
      <c r="D301" s="258" t="s">
        <v>2075</v>
      </c>
      <c r="E301" s="258" t="s">
        <v>2560</v>
      </c>
      <c r="F301" s="258" t="s">
        <v>904</v>
      </c>
      <c r="G301" s="258" t="s">
        <v>235</v>
      </c>
      <c r="H301" s="258" t="s">
        <v>870</v>
      </c>
      <c r="I301" s="258" t="s">
        <v>141</v>
      </c>
      <c r="J301" s="260">
        <v>4517</v>
      </c>
      <c r="K301" s="261">
        <v>4</v>
      </c>
      <c r="L301" s="258"/>
      <c r="M301" s="262">
        <v>5051511754</v>
      </c>
      <c r="N301" s="262">
        <v>53572707860</v>
      </c>
      <c r="O301" s="258" t="s">
        <v>381</v>
      </c>
    </row>
    <row r="302" spans="1:15" x14ac:dyDescent="0.35">
      <c r="A302" s="258" t="s">
        <v>2435</v>
      </c>
      <c r="B302" s="263">
        <v>104000</v>
      </c>
      <c r="C302" s="259">
        <v>43560</v>
      </c>
      <c r="D302" s="258" t="s">
        <v>2696</v>
      </c>
      <c r="E302" s="258" t="s">
        <v>2697</v>
      </c>
      <c r="F302" s="258" t="s">
        <v>988</v>
      </c>
      <c r="G302" s="258" t="s">
        <v>235</v>
      </c>
      <c r="H302" s="258" t="s">
        <v>870</v>
      </c>
      <c r="I302" s="258" t="s">
        <v>141</v>
      </c>
      <c r="J302" s="258">
        <v>4016</v>
      </c>
      <c r="K302" s="261">
        <v>4</v>
      </c>
      <c r="L302" s="258"/>
      <c r="M302" s="262">
        <v>5354475954</v>
      </c>
      <c r="N302" s="262">
        <v>18778270730</v>
      </c>
      <c r="O302" s="258" t="s">
        <v>381</v>
      </c>
    </row>
    <row r="303" spans="1:15" x14ac:dyDescent="0.35">
      <c r="A303" s="258" t="s">
        <v>865</v>
      </c>
      <c r="B303" s="258">
        <v>104011</v>
      </c>
      <c r="C303" s="259">
        <v>43560</v>
      </c>
      <c r="D303" s="258" t="s">
        <v>2786</v>
      </c>
      <c r="E303" s="258" t="s">
        <v>2787</v>
      </c>
      <c r="F303" s="258" t="s">
        <v>853</v>
      </c>
      <c r="G303" s="258" t="s">
        <v>235</v>
      </c>
      <c r="H303" s="258" t="s">
        <v>1990</v>
      </c>
      <c r="I303" s="258" t="s">
        <v>154</v>
      </c>
      <c r="J303" s="260" t="s">
        <v>4207</v>
      </c>
      <c r="K303" s="261">
        <v>4</v>
      </c>
      <c r="L303" s="258"/>
      <c r="M303" s="262">
        <v>5067105055</v>
      </c>
      <c r="N303" s="262" t="s">
        <v>3511</v>
      </c>
      <c r="O303" s="258" t="s">
        <v>459</v>
      </c>
    </row>
    <row r="304" spans="1:15" x14ac:dyDescent="0.35">
      <c r="A304" s="258" t="s">
        <v>942</v>
      </c>
      <c r="B304" s="258">
        <v>104012</v>
      </c>
      <c r="C304" s="259">
        <v>43560</v>
      </c>
      <c r="D304" s="258" t="s">
        <v>3053</v>
      </c>
      <c r="E304" s="258" t="s">
        <v>3054</v>
      </c>
      <c r="F304" s="258" t="s">
        <v>878</v>
      </c>
      <c r="G304" s="258" t="s">
        <v>235</v>
      </c>
      <c r="H304" s="258" t="s">
        <v>1990</v>
      </c>
      <c r="I304" s="258" t="s">
        <v>3512</v>
      </c>
      <c r="J304" s="260" t="s">
        <v>4208</v>
      </c>
      <c r="K304" s="261">
        <v>4</v>
      </c>
      <c r="L304" s="258"/>
      <c r="M304" s="262">
        <v>5309152520</v>
      </c>
      <c r="N304" s="262"/>
      <c r="O304" s="258" t="s">
        <v>459</v>
      </c>
    </row>
    <row r="305" spans="1:15" x14ac:dyDescent="0.35">
      <c r="A305" s="258" t="s">
        <v>946</v>
      </c>
      <c r="B305" s="258">
        <v>104013</v>
      </c>
      <c r="C305" s="259">
        <v>43560</v>
      </c>
      <c r="D305" s="258" t="s">
        <v>2783</v>
      </c>
      <c r="E305" s="258" t="s">
        <v>2784</v>
      </c>
      <c r="F305" s="258" t="s">
        <v>2785</v>
      </c>
      <c r="G305" s="258" t="s">
        <v>879</v>
      </c>
      <c r="H305" s="258" t="s">
        <v>3513</v>
      </c>
      <c r="I305" s="258" t="s">
        <v>170</v>
      </c>
      <c r="J305" s="260" t="s">
        <v>4209</v>
      </c>
      <c r="K305" s="261">
        <v>4</v>
      </c>
      <c r="L305" s="258"/>
      <c r="M305" s="262">
        <v>5304069924</v>
      </c>
      <c r="N305" s="262" t="s">
        <v>3514</v>
      </c>
      <c r="O305" s="258" t="s">
        <v>459</v>
      </c>
    </row>
    <row r="306" spans="1:15" x14ac:dyDescent="0.35">
      <c r="A306" s="258" t="s">
        <v>888</v>
      </c>
      <c r="B306" s="258">
        <v>104014</v>
      </c>
      <c r="C306" s="259">
        <v>43560</v>
      </c>
      <c r="D306" s="258" t="s">
        <v>2464</v>
      </c>
      <c r="E306" s="258" t="s">
        <v>2465</v>
      </c>
      <c r="F306" s="258" t="s">
        <v>890</v>
      </c>
      <c r="G306" s="258" t="s">
        <v>235</v>
      </c>
      <c r="H306" s="258" t="s">
        <v>3504</v>
      </c>
      <c r="I306" s="258" t="s">
        <v>891</v>
      </c>
      <c r="J306" s="260" t="s">
        <v>4210</v>
      </c>
      <c r="K306" s="261">
        <v>4</v>
      </c>
      <c r="L306" s="258"/>
      <c r="M306" s="262">
        <v>5302200350</v>
      </c>
      <c r="N306" s="262">
        <v>11683268410</v>
      </c>
      <c r="O306" s="258" t="s">
        <v>459</v>
      </c>
    </row>
    <row r="307" spans="1:15" x14ac:dyDescent="0.35">
      <c r="A307" s="258" t="s">
        <v>2433</v>
      </c>
      <c r="B307" s="258">
        <v>104015</v>
      </c>
      <c r="C307" s="259">
        <v>43560</v>
      </c>
      <c r="D307" s="258" t="s">
        <v>3226</v>
      </c>
      <c r="E307" s="258" t="s">
        <v>3227</v>
      </c>
      <c r="F307" s="258" t="s">
        <v>3228</v>
      </c>
      <c r="G307" s="258" t="s">
        <v>1164</v>
      </c>
      <c r="H307" s="258" t="s">
        <v>3515</v>
      </c>
      <c r="I307" s="258" t="s">
        <v>154</v>
      </c>
      <c r="J307" s="260">
        <v>4418</v>
      </c>
      <c r="K307" s="261">
        <v>4</v>
      </c>
      <c r="L307" s="258"/>
      <c r="M307" s="262">
        <v>5332763685</v>
      </c>
      <c r="N307" s="262"/>
      <c r="O307" s="258" t="s">
        <v>459</v>
      </c>
    </row>
    <row r="308" spans="1:15" x14ac:dyDescent="0.35">
      <c r="A308" s="258" t="s">
        <v>945</v>
      </c>
      <c r="B308" s="258">
        <v>104016</v>
      </c>
      <c r="C308" s="259">
        <v>43560</v>
      </c>
      <c r="D308" s="258" t="s">
        <v>1345</v>
      </c>
      <c r="E308" s="258" t="s">
        <v>1346</v>
      </c>
      <c r="F308" s="258" t="s">
        <v>1088</v>
      </c>
      <c r="G308" s="258" t="s">
        <v>867</v>
      </c>
      <c r="H308" s="258" t="s">
        <v>3516</v>
      </c>
      <c r="I308" s="258" t="s">
        <v>136</v>
      </c>
      <c r="J308" s="260">
        <v>2714</v>
      </c>
      <c r="K308" s="261">
        <v>4</v>
      </c>
      <c r="L308" s="258"/>
      <c r="M308" s="262">
        <v>5332763685</v>
      </c>
      <c r="N308" s="262" t="s">
        <v>3517</v>
      </c>
      <c r="O308" s="258" t="s">
        <v>459</v>
      </c>
    </row>
    <row r="309" spans="1:15" x14ac:dyDescent="0.35">
      <c r="A309" s="258" t="s">
        <v>946</v>
      </c>
      <c r="B309" s="258">
        <v>104017</v>
      </c>
      <c r="C309" s="259">
        <v>43560</v>
      </c>
      <c r="D309" s="258" t="s">
        <v>3518</v>
      </c>
      <c r="E309" s="258" t="s">
        <v>3519</v>
      </c>
      <c r="F309" s="258" t="s">
        <v>898</v>
      </c>
      <c r="G309" s="258" t="s">
        <v>235</v>
      </c>
      <c r="H309" s="258" t="s">
        <v>1990</v>
      </c>
      <c r="I309" s="258" t="s">
        <v>171</v>
      </c>
      <c r="J309" s="260" t="s">
        <v>4211</v>
      </c>
      <c r="K309" s="261">
        <v>4</v>
      </c>
      <c r="L309" s="258"/>
      <c r="M309" s="262">
        <v>5533969629</v>
      </c>
      <c r="N309" s="262" t="s">
        <v>3520</v>
      </c>
      <c r="O309" s="258" t="s">
        <v>459</v>
      </c>
    </row>
    <row r="310" spans="1:15" x14ac:dyDescent="0.35">
      <c r="A310" s="258" t="s">
        <v>901</v>
      </c>
      <c r="B310" s="258">
        <v>104018</v>
      </c>
      <c r="C310" s="259">
        <v>43560</v>
      </c>
      <c r="D310" s="258" t="s">
        <v>1116</v>
      </c>
      <c r="E310" s="258" t="s">
        <v>1117</v>
      </c>
      <c r="F310" s="258" t="s">
        <v>944</v>
      </c>
      <c r="G310" s="258" t="s">
        <v>235</v>
      </c>
      <c r="H310" s="258" t="s">
        <v>870</v>
      </c>
      <c r="I310" s="258" t="s">
        <v>971</v>
      </c>
      <c r="J310" s="260" t="s">
        <v>4185</v>
      </c>
      <c r="K310" s="261">
        <v>4</v>
      </c>
      <c r="L310" s="258"/>
      <c r="M310" s="262">
        <v>5426851475</v>
      </c>
      <c r="N310" s="262" t="s">
        <v>3521</v>
      </c>
      <c r="O310" s="263" t="s">
        <v>459</v>
      </c>
    </row>
    <row r="311" spans="1:15" x14ac:dyDescent="0.35">
      <c r="A311" s="258" t="s">
        <v>901</v>
      </c>
      <c r="B311" s="258">
        <v>104019</v>
      </c>
      <c r="C311" s="259">
        <v>43560</v>
      </c>
      <c r="D311" s="258" t="s">
        <v>3522</v>
      </c>
      <c r="E311" s="258" t="s">
        <v>3523</v>
      </c>
      <c r="F311" s="258" t="s">
        <v>1854</v>
      </c>
      <c r="G311" s="258" t="s">
        <v>1164</v>
      </c>
      <c r="H311" s="258" t="s">
        <v>3515</v>
      </c>
      <c r="I311" s="258" t="s">
        <v>175</v>
      </c>
      <c r="J311" s="260" t="s">
        <v>4212</v>
      </c>
      <c r="K311" s="261">
        <v>4</v>
      </c>
      <c r="L311" s="258"/>
      <c r="M311" s="262">
        <v>5468942265</v>
      </c>
      <c r="N311" s="262"/>
      <c r="O311" s="263" t="s">
        <v>459</v>
      </c>
    </row>
    <row r="312" spans="1:15" x14ac:dyDescent="0.35">
      <c r="A312" s="258" t="s">
        <v>1034</v>
      </c>
      <c r="B312" s="263">
        <v>104020</v>
      </c>
      <c r="C312" s="259">
        <v>43560</v>
      </c>
      <c r="D312" s="258" t="s">
        <v>1824</v>
      </c>
      <c r="E312" s="258" t="s">
        <v>1825</v>
      </c>
      <c r="F312" s="258" t="s">
        <v>1826</v>
      </c>
      <c r="G312" s="258" t="s">
        <v>879</v>
      </c>
      <c r="H312" s="258" t="s">
        <v>3524</v>
      </c>
      <c r="I312" s="258" t="s">
        <v>1827</v>
      </c>
      <c r="J312" s="258" t="s">
        <v>4213</v>
      </c>
      <c r="K312" s="261">
        <v>4</v>
      </c>
      <c r="L312" s="258"/>
      <c r="M312" s="262">
        <v>5333500007</v>
      </c>
      <c r="N312" s="262">
        <v>20947209878</v>
      </c>
      <c r="O312" s="258" t="s">
        <v>459</v>
      </c>
    </row>
    <row r="313" spans="1:15" x14ac:dyDescent="0.35">
      <c r="A313" s="258" t="s">
        <v>856</v>
      </c>
      <c r="B313" s="263">
        <v>104021</v>
      </c>
      <c r="C313" s="259">
        <v>43560</v>
      </c>
      <c r="D313" s="258" t="s">
        <v>3185</v>
      </c>
      <c r="E313" s="258" t="s">
        <v>3186</v>
      </c>
      <c r="F313" s="258" t="s">
        <v>898</v>
      </c>
      <c r="G313" s="258" t="s">
        <v>875</v>
      </c>
      <c r="H313" s="258" t="s">
        <v>1988</v>
      </c>
      <c r="I313" s="258" t="s">
        <v>174</v>
      </c>
      <c r="J313" s="258" t="s">
        <v>4214</v>
      </c>
      <c r="K313" s="261">
        <v>4</v>
      </c>
      <c r="L313" s="258"/>
      <c r="M313" s="262">
        <v>5324557387</v>
      </c>
      <c r="N313" s="262"/>
      <c r="O313" s="263" t="s">
        <v>459</v>
      </c>
    </row>
    <row r="314" spans="1:15" x14ac:dyDescent="0.35">
      <c r="A314" s="258" t="s">
        <v>2433</v>
      </c>
      <c r="B314" s="258">
        <v>104022</v>
      </c>
      <c r="C314" s="259">
        <v>43560</v>
      </c>
      <c r="D314" s="258" t="s">
        <v>3082</v>
      </c>
      <c r="E314" s="258" t="s">
        <v>3083</v>
      </c>
      <c r="F314" s="258" t="s">
        <v>3084</v>
      </c>
      <c r="G314" s="258" t="s">
        <v>235</v>
      </c>
      <c r="H314" s="258" t="s">
        <v>870</v>
      </c>
      <c r="I314" s="258" t="s">
        <v>152</v>
      </c>
      <c r="J314" s="260" t="s">
        <v>4215</v>
      </c>
      <c r="K314" s="261">
        <v>4</v>
      </c>
      <c r="L314" s="258"/>
      <c r="M314" s="262">
        <v>5312980551</v>
      </c>
      <c r="N314" s="262" t="s">
        <v>3525</v>
      </c>
      <c r="O314" s="263" t="s">
        <v>459</v>
      </c>
    </row>
    <row r="315" spans="1:15" x14ac:dyDescent="0.35">
      <c r="A315" s="258" t="s">
        <v>939</v>
      </c>
      <c r="B315" s="263">
        <v>103865</v>
      </c>
      <c r="C315" s="259">
        <v>43561</v>
      </c>
      <c r="D315" s="258" t="s">
        <v>1205</v>
      </c>
      <c r="E315" s="258" t="s">
        <v>1206</v>
      </c>
      <c r="F315" s="258" t="s">
        <v>898</v>
      </c>
      <c r="G315" s="258" t="s">
        <v>235</v>
      </c>
      <c r="H315" s="258" t="s">
        <v>870</v>
      </c>
      <c r="I315" s="258" t="s">
        <v>157</v>
      </c>
      <c r="J315" s="258">
        <v>4016</v>
      </c>
      <c r="K315" s="261">
        <v>4</v>
      </c>
      <c r="L315" s="258"/>
      <c r="M315" s="262" t="s">
        <v>3090</v>
      </c>
      <c r="N315" s="262">
        <v>20815172488</v>
      </c>
      <c r="O315" s="258" t="s">
        <v>381</v>
      </c>
    </row>
    <row r="316" spans="1:15" x14ac:dyDescent="0.35">
      <c r="A316" s="258" t="s">
        <v>2302</v>
      </c>
      <c r="B316" s="263">
        <v>103866</v>
      </c>
      <c r="C316" s="259">
        <v>43561</v>
      </c>
      <c r="D316" s="258" t="s">
        <v>1599</v>
      </c>
      <c r="E316" s="258" t="s">
        <v>1600</v>
      </c>
      <c r="F316" s="258" t="s">
        <v>2067</v>
      </c>
      <c r="G316" s="258" t="s">
        <v>875</v>
      </c>
      <c r="H316" s="258" t="s">
        <v>895</v>
      </c>
      <c r="I316" s="258" t="s">
        <v>154</v>
      </c>
      <c r="J316" s="258">
        <v>4116</v>
      </c>
      <c r="K316" s="261">
        <v>4</v>
      </c>
      <c r="L316" s="258"/>
      <c r="M316" s="264">
        <v>5354475999</v>
      </c>
      <c r="N316" s="264">
        <v>18580284680</v>
      </c>
      <c r="O316" s="258" t="s">
        <v>381</v>
      </c>
    </row>
    <row r="317" spans="1:15" x14ac:dyDescent="0.35">
      <c r="A317" s="258" t="s">
        <v>1938</v>
      </c>
      <c r="B317" s="258">
        <v>103867</v>
      </c>
      <c r="C317" s="259">
        <v>43561</v>
      </c>
      <c r="D317" s="258" t="s">
        <v>2117</v>
      </c>
      <c r="E317" s="258" t="s">
        <v>2118</v>
      </c>
      <c r="F317" s="258" t="s">
        <v>918</v>
      </c>
      <c r="G317" s="258" t="s">
        <v>1609</v>
      </c>
      <c r="H317" s="258" t="s">
        <v>3445</v>
      </c>
      <c r="I317" s="258" t="s">
        <v>154</v>
      </c>
      <c r="J317" s="260">
        <v>1816</v>
      </c>
      <c r="K317" s="261">
        <v>4</v>
      </c>
      <c r="L317" s="258"/>
      <c r="M317" s="262">
        <v>5445451010</v>
      </c>
      <c r="N317" s="262">
        <v>21508176134</v>
      </c>
      <c r="O317" s="258" t="s">
        <v>381</v>
      </c>
    </row>
    <row r="318" spans="1:15" x14ac:dyDescent="0.35">
      <c r="A318" s="258" t="s">
        <v>2430</v>
      </c>
      <c r="B318" s="258">
        <v>104023</v>
      </c>
      <c r="C318" s="259">
        <v>43561</v>
      </c>
      <c r="D318" s="258" t="s">
        <v>2506</v>
      </c>
      <c r="E318" s="258" t="s">
        <v>2507</v>
      </c>
      <c r="F318" s="258" t="s">
        <v>3526</v>
      </c>
      <c r="G318" s="258" t="s">
        <v>1696</v>
      </c>
      <c r="H318" s="258" t="s">
        <v>3527</v>
      </c>
      <c r="I318" s="258" t="s">
        <v>164</v>
      </c>
      <c r="J318" s="260" t="s">
        <v>4199</v>
      </c>
      <c r="K318" s="261">
        <v>3</v>
      </c>
      <c r="L318" s="258"/>
      <c r="M318" s="262">
        <v>5498059135</v>
      </c>
      <c r="N318" s="262" t="s">
        <v>3528</v>
      </c>
      <c r="O318" s="258" t="s">
        <v>459</v>
      </c>
    </row>
    <row r="319" spans="1:15" x14ac:dyDescent="0.35">
      <c r="A319" s="258" t="s">
        <v>2508</v>
      </c>
      <c r="B319" s="258">
        <v>104024</v>
      </c>
      <c r="C319" s="259">
        <v>43561</v>
      </c>
      <c r="D319" s="258" t="s">
        <v>1584</v>
      </c>
      <c r="E319" s="258" t="s">
        <v>1585</v>
      </c>
      <c r="F319" s="258" t="s">
        <v>896</v>
      </c>
      <c r="G319" s="258" t="s">
        <v>3529</v>
      </c>
      <c r="H319" s="258" t="s">
        <v>3530</v>
      </c>
      <c r="I319" s="258" t="s">
        <v>84</v>
      </c>
      <c r="J319" s="258" t="s">
        <v>4216</v>
      </c>
      <c r="K319" s="261">
        <v>4</v>
      </c>
      <c r="L319" s="258" t="s">
        <v>919</v>
      </c>
      <c r="M319" s="262">
        <v>5555595266</v>
      </c>
      <c r="N319" s="262">
        <v>16510323584</v>
      </c>
      <c r="O319" s="258" t="s">
        <v>459</v>
      </c>
    </row>
    <row r="320" spans="1:15" x14ac:dyDescent="0.35">
      <c r="A320" s="258" t="s">
        <v>2436</v>
      </c>
      <c r="B320" s="258">
        <v>104025</v>
      </c>
      <c r="C320" s="259">
        <v>43561</v>
      </c>
      <c r="D320" s="258" t="s">
        <v>1001</v>
      </c>
      <c r="E320" s="258" t="s">
        <v>1347</v>
      </c>
      <c r="F320" s="258" t="s">
        <v>898</v>
      </c>
      <c r="G320" s="258" t="s">
        <v>957</v>
      </c>
      <c r="H320" s="258" t="s">
        <v>3531</v>
      </c>
      <c r="I320" s="258" t="s">
        <v>169</v>
      </c>
      <c r="J320" s="260" t="s">
        <v>4204</v>
      </c>
      <c r="K320" s="261">
        <v>4</v>
      </c>
      <c r="L320" s="258"/>
      <c r="M320" s="262">
        <v>5442040164</v>
      </c>
      <c r="N320" s="262" t="s">
        <v>3532</v>
      </c>
      <c r="O320" s="263" t="s">
        <v>459</v>
      </c>
    </row>
    <row r="321" spans="1:15" x14ac:dyDescent="0.35">
      <c r="A321" s="258" t="s">
        <v>877</v>
      </c>
      <c r="B321" s="258">
        <v>104026</v>
      </c>
      <c r="C321" s="259">
        <v>43561</v>
      </c>
      <c r="D321" s="258" t="s">
        <v>3030</v>
      </c>
      <c r="E321" s="258" t="s">
        <v>3031</v>
      </c>
      <c r="F321" s="258" t="s">
        <v>2993</v>
      </c>
      <c r="G321" s="258" t="s">
        <v>235</v>
      </c>
      <c r="H321" s="258" t="s">
        <v>870</v>
      </c>
      <c r="I321" s="258" t="s">
        <v>139</v>
      </c>
      <c r="J321" s="260" t="s">
        <v>4217</v>
      </c>
      <c r="K321" s="261">
        <v>4</v>
      </c>
      <c r="L321" s="258"/>
      <c r="M321" s="262">
        <v>5056116503</v>
      </c>
      <c r="N321" s="262" t="s">
        <v>3032</v>
      </c>
      <c r="O321" s="258" t="s">
        <v>459</v>
      </c>
    </row>
    <row r="322" spans="1:15" x14ac:dyDescent="0.35">
      <c r="A322" s="258" t="s">
        <v>2435</v>
      </c>
      <c r="B322" s="263">
        <v>104027</v>
      </c>
      <c r="C322" s="259">
        <v>43561</v>
      </c>
      <c r="D322" s="258" t="s">
        <v>2073</v>
      </c>
      <c r="E322" s="258" t="s">
        <v>2074</v>
      </c>
      <c r="F322" s="258" t="s">
        <v>995</v>
      </c>
      <c r="G322" s="258" t="s">
        <v>3533</v>
      </c>
      <c r="H322" s="258" t="s">
        <v>3534</v>
      </c>
      <c r="I322" s="258" t="s">
        <v>164</v>
      </c>
      <c r="J322" s="258" t="s">
        <v>4195</v>
      </c>
      <c r="K322" s="261">
        <v>4</v>
      </c>
      <c r="L322" s="258"/>
      <c r="M322" s="262">
        <v>5065999046</v>
      </c>
      <c r="N322" s="262" t="s">
        <v>3535</v>
      </c>
      <c r="O322" s="258" t="s">
        <v>459</v>
      </c>
    </row>
    <row r="323" spans="1:15" x14ac:dyDescent="0.35">
      <c r="A323" s="258" t="s">
        <v>2436</v>
      </c>
      <c r="B323" s="263">
        <v>104028</v>
      </c>
      <c r="C323" s="259">
        <v>43561</v>
      </c>
      <c r="D323" s="258" t="s">
        <v>3536</v>
      </c>
      <c r="E323" s="258" t="s">
        <v>3537</v>
      </c>
      <c r="F323" s="258" t="s">
        <v>866</v>
      </c>
      <c r="G323" s="258" t="s">
        <v>235</v>
      </c>
      <c r="H323" s="258" t="s">
        <v>870</v>
      </c>
      <c r="I323" s="258" t="s">
        <v>148</v>
      </c>
      <c r="J323" s="258" t="s">
        <v>4218</v>
      </c>
      <c r="K323" s="261">
        <v>4</v>
      </c>
      <c r="L323" s="258"/>
      <c r="M323" s="262">
        <v>5052282946</v>
      </c>
      <c r="N323" s="262" t="s">
        <v>3538</v>
      </c>
      <c r="O323" s="258" t="s">
        <v>459</v>
      </c>
    </row>
    <row r="324" spans="1:15" x14ac:dyDescent="0.35">
      <c r="A324" s="258" t="s">
        <v>2539</v>
      </c>
      <c r="B324" s="263">
        <v>104029</v>
      </c>
      <c r="C324" s="259">
        <v>43561</v>
      </c>
      <c r="D324" s="258" t="s">
        <v>3539</v>
      </c>
      <c r="E324" s="258" t="s">
        <v>3540</v>
      </c>
      <c r="F324" s="258" t="s">
        <v>853</v>
      </c>
      <c r="G324" s="258" t="s">
        <v>875</v>
      </c>
      <c r="H324" s="258" t="s">
        <v>1988</v>
      </c>
      <c r="I324" s="258" t="s">
        <v>154</v>
      </c>
      <c r="J324" s="258" t="s">
        <v>4183</v>
      </c>
      <c r="K324" s="261">
        <v>4</v>
      </c>
      <c r="L324" s="258"/>
      <c r="M324" s="262">
        <v>5323521649</v>
      </c>
      <c r="N324" s="262" t="s">
        <v>3541</v>
      </c>
      <c r="O324" s="258" t="s">
        <v>459</v>
      </c>
    </row>
    <row r="325" spans="1:15" x14ac:dyDescent="0.35">
      <c r="A325" s="258" t="s">
        <v>1860</v>
      </c>
      <c r="B325" s="258">
        <v>104030</v>
      </c>
      <c r="C325" s="259">
        <v>43563</v>
      </c>
      <c r="D325" s="258" t="s">
        <v>1398</v>
      </c>
      <c r="E325" s="258" t="s">
        <v>1399</v>
      </c>
      <c r="F325" s="258" t="s">
        <v>937</v>
      </c>
      <c r="G325" s="258" t="s">
        <v>235</v>
      </c>
      <c r="H325" s="258" t="s">
        <v>3542</v>
      </c>
      <c r="I325" s="258" t="s">
        <v>3456</v>
      </c>
      <c r="J325" s="260" t="s">
        <v>3543</v>
      </c>
      <c r="K325" s="261">
        <v>4</v>
      </c>
      <c r="L325" s="258"/>
      <c r="M325" s="262">
        <v>5347942313</v>
      </c>
      <c r="N325" s="262" t="s">
        <v>3544</v>
      </c>
      <c r="O325" s="258" t="s">
        <v>459</v>
      </c>
    </row>
    <row r="326" spans="1:15" x14ac:dyDescent="0.35">
      <c r="A326" s="258" t="s">
        <v>939</v>
      </c>
      <c r="B326" s="258">
        <v>104032</v>
      </c>
      <c r="C326" s="259">
        <v>43563</v>
      </c>
      <c r="D326" s="258" t="s">
        <v>3545</v>
      </c>
      <c r="E326" s="258" t="s">
        <v>3546</v>
      </c>
      <c r="F326" s="258" t="s">
        <v>1152</v>
      </c>
      <c r="G326" s="258" t="s">
        <v>235</v>
      </c>
      <c r="H326" s="258" t="s">
        <v>870</v>
      </c>
      <c r="I326" s="258" t="s">
        <v>881</v>
      </c>
      <c r="J326" s="258" t="s">
        <v>3547</v>
      </c>
      <c r="K326" s="261">
        <v>4</v>
      </c>
      <c r="L326" s="258"/>
      <c r="M326" s="262">
        <v>5378475060</v>
      </c>
      <c r="N326" s="262" t="s">
        <v>3548</v>
      </c>
      <c r="O326" s="258" t="s">
        <v>459</v>
      </c>
    </row>
    <row r="327" spans="1:15" x14ac:dyDescent="0.35">
      <c r="A327" s="258" t="s">
        <v>877</v>
      </c>
      <c r="B327" s="258">
        <v>104033</v>
      </c>
      <c r="C327" s="259">
        <v>43563</v>
      </c>
      <c r="D327" s="258" t="s">
        <v>3026</v>
      </c>
      <c r="E327" s="258" t="s">
        <v>3027</v>
      </c>
      <c r="F327" s="258" t="s">
        <v>1041</v>
      </c>
      <c r="G327" s="258" t="s">
        <v>879</v>
      </c>
      <c r="H327" s="258" t="s">
        <v>880</v>
      </c>
      <c r="I327" s="258" t="s">
        <v>863</v>
      </c>
      <c r="J327" s="260" t="s">
        <v>4141</v>
      </c>
      <c r="K327" s="261">
        <v>4</v>
      </c>
      <c r="L327" s="258"/>
      <c r="M327" s="262">
        <v>5324431330</v>
      </c>
      <c r="N327" s="262" t="s">
        <v>3549</v>
      </c>
      <c r="O327" s="258" t="s">
        <v>459</v>
      </c>
    </row>
    <row r="328" spans="1:15" x14ac:dyDescent="0.35">
      <c r="A328" s="258" t="s">
        <v>2306</v>
      </c>
      <c r="B328" s="263">
        <v>104034</v>
      </c>
      <c r="C328" s="259">
        <v>43563</v>
      </c>
      <c r="D328" s="258" t="s">
        <v>1067</v>
      </c>
      <c r="E328" s="258" t="s">
        <v>2992</v>
      </c>
      <c r="F328" s="258" t="s">
        <v>2993</v>
      </c>
      <c r="G328" s="258" t="s">
        <v>235</v>
      </c>
      <c r="H328" s="258" t="s">
        <v>854</v>
      </c>
      <c r="I328" s="258" t="s">
        <v>139</v>
      </c>
      <c r="J328" s="258" t="s">
        <v>4179</v>
      </c>
      <c r="K328" s="261">
        <v>4</v>
      </c>
      <c r="L328" s="258"/>
      <c r="M328" s="262">
        <v>5056435010</v>
      </c>
      <c r="N328" s="262" t="s">
        <v>2994</v>
      </c>
      <c r="O328" s="258" t="s">
        <v>459</v>
      </c>
    </row>
    <row r="329" spans="1:15" x14ac:dyDescent="0.35">
      <c r="A329" s="258" t="s">
        <v>914</v>
      </c>
      <c r="B329" s="258">
        <v>104035</v>
      </c>
      <c r="C329" s="259">
        <v>43563</v>
      </c>
      <c r="D329" s="258" t="s">
        <v>3108</v>
      </c>
      <c r="E329" s="258" t="s">
        <v>3109</v>
      </c>
      <c r="F329" s="258" t="s">
        <v>878</v>
      </c>
      <c r="G329" s="258" t="s">
        <v>235</v>
      </c>
      <c r="H329" s="258" t="s">
        <v>870</v>
      </c>
      <c r="I329" s="258" t="s">
        <v>3001</v>
      </c>
      <c r="J329" s="260" t="s">
        <v>3550</v>
      </c>
      <c r="K329" s="261">
        <v>4</v>
      </c>
      <c r="L329" s="258"/>
      <c r="M329" s="262">
        <v>5330354323</v>
      </c>
      <c r="N329" s="262" t="s">
        <v>1614</v>
      </c>
      <c r="O329" s="258" t="s">
        <v>459</v>
      </c>
    </row>
    <row r="330" spans="1:15" x14ac:dyDescent="0.35">
      <c r="A330" s="258" t="s">
        <v>984</v>
      </c>
      <c r="B330" s="258">
        <v>104037</v>
      </c>
      <c r="C330" s="259">
        <v>43563</v>
      </c>
      <c r="D330" s="258" t="s">
        <v>3574</v>
      </c>
      <c r="E330" s="258" t="s">
        <v>3575</v>
      </c>
      <c r="F330" s="258" t="s">
        <v>922</v>
      </c>
      <c r="G330" s="258" t="s">
        <v>235</v>
      </c>
      <c r="H330" s="258" t="s">
        <v>870</v>
      </c>
      <c r="I330" s="258" t="s">
        <v>148</v>
      </c>
      <c r="J330" s="260" t="s">
        <v>4151</v>
      </c>
      <c r="K330" s="261">
        <v>4</v>
      </c>
      <c r="L330" s="258"/>
      <c r="M330" s="262">
        <v>5392105269</v>
      </c>
      <c r="N330" s="262">
        <v>13876431182</v>
      </c>
      <c r="O330" s="263" t="s">
        <v>459</v>
      </c>
    </row>
    <row r="331" spans="1:15" x14ac:dyDescent="0.35">
      <c r="A331" s="258" t="s">
        <v>1938</v>
      </c>
      <c r="B331" s="258">
        <v>104038</v>
      </c>
      <c r="C331" s="259">
        <v>43564</v>
      </c>
      <c r="D331" s="258" t="s">
        <v>967</v>
      </c>
      <c r="E331" s="258" t="s">
        <v>3576</v>
      </c>
      <c r="F331" s="258" t="s">
        <v>898</v>
      </c>
      <c r="G331" s="258" t="s">
        <v>235</v>
      </c>
      <c r="H331" s="258" t="s">
        <v>1283</v>
      </c>
      <c r="I331" s="258" t="s">
        <v>146</v>
      </c>
      <c r="J331" s="260" t="s">
        <v>4219</v>
      </c>
      <c r="K331" s="261">
        <v>4</v>
      </c>
      <c r="L331" s="258"/>
      <c r="M331" s="262">
        <v>5052952515</v>
      </c>
      <c r="N331" s="262" t="s">
        <v>3577</v>
      </c>
      <c r="O331" s="258" t="s">
        <v>459</v>
      </c>
    </row>
    <row r="332" spans="1:15" x14ac:dyDescent="0.35">
      <c r="A332" s="258" t="s">
        <v>974</v>
      </c>
      <c r="B332" s="263">
        <v>104039</v>
      </c>
      <c r="C332" s="259">
        <v>43564</v>
      </c>
      <c r="D332" s="258" t="s">
        <v>3578</v>
      </c>
      <c r="E332" s="258" t="s">
        <v>3579</v>
      </c>
      <c r="F332" s="258" t="s">
        <v>1701</v>
      </c>
      <c r="G332" s="258" t="s">
        <v>235</v>
      </c>
      <c r="H332" s="258" t="s">
        <v>870</v>
      </c>
      <c r="I332" s="258" t="s">
        <v>132</v>
      </c>
      <c r="J332" s="258" t="s">
        <v>4220</v>
      </c>
      <c r="K332" s="261">
        <v>4</v>
      </c>
      <c r="L332" s="258"/>
      <c r="M332" s="262">
        <v>5326656450</v>
      </c>
      <c r="N332" s="262">
        <v>26443043602</v>
      </c>
      <c r="O332" s="258" t="s">
        <v>459</v>
      </c>
    </row>
    <row r="333" spans="1:15" x14ac:dyDescent="0.35">
      <c r="A333" s="258" t="s">
        <v>864</v>
      </c>
      <c r="B333" s="258">
        <v>104040</v>
      </c>
      <c r="C333" s="259">
        <v>43564</v>
      </c>
      <c r="D333" s="258" t="s">
        <v>3580</v>
      </c>
      <c r="E333" s="258" t="s">
        <v>3581</v>
      </c>
      <c r="F333" s="258" t="s">
        <v>1088</v>
      </c>
      <c r="G333" s="258" t="s">
        <v>235</v>
      </c>
      <c r="H333" s="258" t="s">
        <v>870</v>
      </c>
      <c r="I333" s="258" t="s">
        <v>154</v>
      </c>
      <c r="J333" s="260" t="s">
        <v>4121</v>
      </c>
      <c r="K333" s="261">
        <v>4</v>
      </c>
      <c r="L333" s="258"/>
      <c r="M333" s="262">
        <v>5332697280</v>
      </c>
      <c r="N333" s="262" t="s">
        <v>3582</v>
      </c>
      <c r="O333" s="263" t="s">
        <v>459</v>
      </c>
    </row>
    <row r="334" spans="1:15" x14ac:dyDescent="0.35">
      <c r="A334" s="258" t="s">
        <v>2305</v>
      </c>
      <c r="B334" s="258">
        <v>104041</v>
      </c>
      <c r="C334" s="259">
        <v>43564</v>
      </c>
      <c r="D334" s="258" t="s">
        <v>3583</v>
      </c>
      <c r="E334" s="258" t="s">
        <v>3584</v>
      </c>
      <c r="F334" s="258" t="s">
        <v>866</v>
      </c>
      <c r="G334" s="258" t="s">
        <v>3585</v>
      </c>
      <c r="H334" s="258" t="s">
        <v>3586</v>
      </c>
      <c r="I334" s="258" t="s">
        <v>148</v>
      </c>
      <c r="J334" s="260" t="s">
        <v>4133</v>
      </c>
      <c r="K334" s="261">
        <v>4</v>
      </c>
      <c r="L334" s="258"/>
      <c r="M334" s="262">
        <v>5426615889</v>
      </c>
      <c r="N334" s="262" t="s">
        <v>3587</v>
      </c>
      <c r="O334" s="258" t="s">
        <v>459</v>
      </c>
    </row>
    <row r="335" spans="1:15" x14ac:dyDescent="0.35">
      <c r="A335" s="258" t="s">
        <v>864</v>
      </c>
      <c r="B335" s="263">
        <v>104042</v>
      </c>
      <c r="C335" s="259">
        <v>43564</v>
      </c>
      <c r="D335" s="258" t="s">
        <v>3588</v>
      </c>
      <c r="E335" s="258" t="s">
        <v>3589</v>
      </c>
      <c r="F335" s="258" t="s">
        <v>929</v>
      </c>
      <c r="G335" s="258" t="s">
        <v>875</v>
      </c>
      <c r="H335" s="258" t="s">
        <v>874</v>
      </c>
      <c r="I335" s="258" t="s">
        <v>3286</v>
      </c>
      <c r="J335" s="258" t="s">
        <v>4221</v>
      </c>
      <c r="K335" s="261">
        <v>4</v>
      </c>
      <c r="L335" s="258"/>
      <c r="M335" s="262">
        <v>5324664105</v>
      </c>
      <c r="N335" s="262">
        <v>18706284006</v>
      </c>
      <c r="O335" s="258" t="s">
        <v>459</v>
      </c>
    </row>
    <row r="336" spans="1:15" x14ac:dyDescent="0.35">
      <c r="A336" s="258" t="s">
        <v>882</v>
      </c>
      <c r="B336" s="258">
        <v>103869</v>
      </c>
      <c r="C336" s="259">
        <v>43564</v>
      </c>
      <c r="D336" s="258" t="s">
        <v>3590</v>
      </c>
      <c r="E336" s="258" t="s">
        <v>3591</v>
      </c>
      <c r="F336" s="258" t="s">
        <v>958</v>
      </c>
      <c r="G336" s="258" t="s">
        <v>1609</v>
      </c>
      <c r="H336" s="258" t="s">
        <v>3390</v>
      </c>
      <c r="I336" s="258" t="s">
        <v>154</v>
      </c>
      <c r="J336" s="260">
        <v>3713</v>
      </c>
      <c r="K336" s="261">
        <v>4</v>
      </c>
      <c r="L336" s="258"/>
      <c r="M336" s="262">
        <v>5412534654</v>
      </c>
      <c r="N336" s="262"/>
      <c r="O336" s="258" t="s">
        <v>381</v>
      </c>
    </row>
    <row r="337" spans="1:15" x14ac:dyDescent="0.35">
      <c r="A337" s="258" t="s">
        <v>882</v>
      </c>
      <c r="B337" s="258">
        <v>103870</v>
      </c>
      <c r="C337" s="259">
        <v>43564</v>
      </c>
      <c r="D337" s="258" t="s">
        <v>3592</v>
      </c>
      <c r="E337" s="258" t="s">
        <v>3593</v>
      </c>
      <c r="F337" s="258" t="s">
        <v>978</v>
      </c>
      <c r="G337" s="258" t="s">
        <v>913</v>
      </c>
      <c r="H337" s="258" t="s">
        <v>3594</v>
      </c>
      <c r="I337" s="258" t="s">
        <v>141</v>
      </c>
      <c r="J337" s="260">
        <v>2713</v>
      </c>
      <c r="K337" s="261">
        <v>4</v>
      </c>
      <c r="L337" s="258" t="s">
        <v>919</v>
      </c>
      <c r="M337" s="262">
        <v>2715359</v>
      </c>
      <c r="N337" s="262"/>
      <c r="O337" s="258" t="s">
        <v>381</v>
      </c>
    </row>
    <row r="338" spans="1:15" x14ac:dyDescent="0.35">
      <c r="A338" s="258" t="s">
        <v>864</v>
      </c>
      <c r="B338" s="258">
        <v>103871</v>
      </c>
      <c r="C338" s="259">
        <v>43564</v>
      </c>
      <c r="D338" s="258" t="s">
        <v>3595</v>
      </c>
      <c r="E338" s="258" t="s">
        <v>3596</v>
      </c>
      <c r="F338" s="258" t="s">
        <v>896</v>
      </c>
      <c r="G338" s="258" t="s">
        <v>235</v>
      </c>
      <c r="H338" s="258" t="s">
        <v>870</v>
      </c>
      <c r="I338" s="258" t="s">
        <v>159</v>
      </c>
      <c r="J338" s="260">
        <v>4916</v>
      </c>
      <c r="K338" s="261">
        <v>4</v>
      </c>
      <c r="L338" s="258"/>
      <c r="M338" s="262">
        <v>5425699609</v>
      </c>
      <c r="N338" s="262">
        <v>10150527944</v>
      </c>
      <c r="O338" s="258" t="s">
        <v>381</v>
      </c>
    </row>
    <row r="339" spans="1:15" x14ac:dyDescent="0.35">
      <c r="A339" s="258" t="s">
        <v>864</v>
      </c>
      <c r="B339" s="258">
        <v>103872</v>
      </c>
      <c r="C339" s="259">
        <v>43564</v>
      </c>
      <c r="D339" s="258" t="s">
        <v>3597</v>
      </c>
      <c r="E339" s="258" t="s">
        <v>3598</v>
      </c>
      <c r="F339" s="258" t="s">
        <v>918</v>
      </c>
      <c r="G339" s="258" t="s">
        <v>3307</v>
      </c>
      <c r="H339" s="258" t="s">
        <v>3323</v>
      </c>
      <c r="I339" s="258" t="s">
        <v>176</v>
      </c>
      <c r="J339" s="260">
        <v>4416</v>
      </c>
      <c r="K339" s="261">
        <v>4</v>
      </c>
      <c r="L339" s="258"/>
      <c r="M339" s="262">
        <v>5325852784</v>
      </c>
      <c r="N339" s="262">
        <v>16603313508</v>
      </c>
      <c r="O339" s="258" t="s">
        <v>381</v>
      </c>
    </row>
    <row r="340" spans="1:15" x14ac:dyDescent="0.35">
      <c r="A340" s="258" t="s">
        <v>909</v>
      </c>
      <c r="B340" s="258">
        <v>103873</v>
      </c>
      <c r="C340" s="259">
        <v>43564</v>
      </c>
      <c r="D340" s="258" t="s">
        <v>2023</v>
      </c>
      <c r="E340" s="258" t="s">
        <v>3599</v>
      </c>
      <c r="F340" s="258" t="s">
        <v>958</v>
      </c>
      <c r="G340" s="258" t="s">
        <v>3307</v>
      </c>
      <c r="H340" s="258" t="s">
        <v>3323</v>
      </c>
      <c r="I340" s="258" t="s">
        <v>170</v>
      </c>
      <c r="J340" s="260">
        <v>2216</v>
      </c>
      <c r="K340" s="261">
        <v>4</v>
      </c>
      <c r="L340" s="258"/>
      <c r="M340" s="262">
        <v>5339243029</v>
      </c>
      <c r="N340" s="262">
        <v>10066590636</v>
      </c>
      <c r="O340" s="258" t="s">
        <v>381</v>
      </c>
    </row>
    <row r="341" spans="1:15" x14ac:dyDescent="0.35">
      <c r="A341" s="258" t="s">
        <v>899</v>
      </c>
      <c r="B341" s="258">
        <v>103874</v>
      </c>
      <c r="C341" s="259">
        <v>43565</v>
      </c>
      <c r="D341" s="258" t="s">
        <v>1012</v>
      </c>
      <c r="E341" s="258" t="s">
        <v>1013</v>
      </c>
      <c r="F341" s="258" t="s">
        <v>980</v>
      </c>
      <c r="G341" s="258" t="s">
        <v>235</v>
      </c>
      <c r="H341" s="258" t="s">
        <v>854</v>
      </c>
      <c r="I341" s="258" t="s">
        <v>132</v>
      </c>
      <c r="J341" s="260" t="s">
        <v>4222</v>
      </c>
      <c r="K341" s="261">
        <v>4</v>
      </c>
      <c r="L341" s="258"/>
      <c r="M341" s="262">
        <v>5055357363</v>
      </c>
      <c r="N341" s="262"/>
      <c r="O341" s="258" t="s">
        <v>381</v>
      </c>
    </row>
    <row r="342" spans="1:15" x14ac:dyDescent="0.35">
      <c r="A342" s="258" t="s">
        <v>852</v>
      </c>
      <c r="B342" s="258">
        <v>103875</v>
      </c>
      <c r="C342" s="259">
        <v>43565</v>
      </c>
      <c r="D342" s="258" t="s">
        <v>2978</v>
      </c>
      <c r="E342" s="258" t="s">
        <v>2979</v>
      </c>
      <c r="F342" s="258" t="s">
        <v>896</v>
      </c>
      <c r="G342" s="258" t="s">
        <v>3432</v>
      </c>
      <c r="H342" s="258" t="s">
        <v>3600</v>
      </c>
      <c r="I342" s="258" t="s">
        <v>170</v>
      </c>
      <c r="J342" s="260">
        <v>3213</v>
      </c>
      <c r="K342" s="261">
        <v>4</v>
      </c>
      <c r="L342" s="258" t="s">
        <v>919</v>
      </c>
      <c r="M342" s="262">
        <v>5357634188</v>
      </c>
      <c r="N342" s="262">
        <v>18118275968</v>
      </c>
      <c r="O342" s="263" t="s">
        <v>381</v>
      </c>
    </row>
    <row r="343" spans="1:15" x14ac:dyDescent="0.35">
      <c r="A343" s="258" t="s">
        <v>882</v>
      </c>
      <c r="B343" s="258">
        <v>103876</v>
      </c>
      <c r="C343" s="259">
        <v>43565</v>
      </c>
      <c r="D343" s="258" t="s">
        <v>3065</v>
      </c>
      <c r="E343" s="258" t="s">
        <v>3066</v>
      </c>
      <c r="F343" s="258" t="s">
        <v>1701</v>
      </c>
      <c r="G343" s="258" t="s">
        <v>235</v>
      </c>
      <c r="H343" s="258" t="s">
        <v>3312</v>
      </c>
      <c r="I343" s="258" t="s">
        <v>154</v>
      </c>
      <c r="J343" s="260">
        <v>4018</v>
      </c>
      <c r="K343" s="261">
        <v>4</v>
      </c>
      <c r="L343" s="258"/>
      <c r="M343" s="262">
        <v>5542867153</v>
      </c>
      <c r="N343" s="262">
        <v>38764133016</v>
      </c>
      <c r="O343" s="258" t="s">
        <v>381</v>
      </c>
    </row>
    <row r="344" spans="1:15" x14ac:dyDescent="0.35">
      <c r="A344" s="258" t="s">
        <v>852</v>
      </c>
      <c r="B344" s="263">
        <v>103877</v>
      </c>
      <c r="C344" s="259">
        <v>43565</v>
      </c>
      <c r="D344" s="258" t="s">
        <v>1049</v>
      </c>
      <c r="E344" s="258" t="s">
        <v>3067</v>
      </c>
      <c r="F344" s="258" t="s">
        <v>896</v>
      </c>
      <c r="G344" s="258" t="s">
        <v>235</v>
      </c>
      <c r="H344" s="258" t="s">
        <v>870</v>
      </c>
      <c r="I344" s="258" t="s">
        <v>154</v>
      </c>
      <c r="J344" s="258">
        <v>1915</v>
      </c>
      <c r="K344" s="261">
        <v>4</v>
      </c>
      <c r="L344" s="258"/>
      <c r="M344" s="262">
        <v>5054314474</v>
      </c>
      <c r="N344" s="262">
        <v>22360162518</v>
      </c>
      <c r="O344" s="263" t="s">
        <v>381</v>
      </c>
    </row>
    <row r="345" spans="1:15" x14ac:dyDescent="0.35">
      <c r="A345" s="258" t="s">
        <v>852</v>
      </c>
      <c r="B345" s="258">
        <v>103878</v>
      </c>
      <c r="C345" s="259">
        <v>43565</v>
      </c>
      <c r="D345" s="258" t="s">
        <v>1737</v>
      </c>
      <c r="E345" s="258" t="s">
        <v>1738</v>
      </c>
      <c r="F345" s="258" t="s">
        <v>1221</v>
      </c>
      <c r="G345" s="258" t="s">
        <v>1609</v>
      </c>
      <c r="H345" s="258" t="s">
        <v>3390</v>
      </c>
      <c r="I345" s="258" t="s">
        <v>3601</v>
      </c>
      <c r="J345" s="260">
        <v>1115</v>
      </c>
      <c r="K345" s="261">
        <v>4</v>
      </c>
      <c r="L345" s="258" t="s">
        <v>919</v>
      </c>
      <c r="M345" s="262" t="s">
        <v>2762</v>
      </c>
      <c r="N345" s="262">
        <v>34375023456</v>
      </c>
      <c r="O345" s="258" t="s">
        <v>381</v>
      </c>
    </row>
    <row r="346" spans="1:15" x14ac:dyDescent="0.35">
      <c r="A346" s="258" t="s">
        <v>887</v>
      </c>
      <c r="B346" s="258">
        <v>104043</v>
      </c>
      <c r="C346" s="259">
        <v>43565</v>
      </c>
      <c r="D346" s="258" t="s">
        <v>3602</v>
      </c>
      <c r="E346" s="258" t="s">
        <v>3603</v>
      </c>
      <c r="F346" s="258" t="s">
        <v>1011</v>
      </c>
      <c r="G346" s="258" t="s">
        <v>875</v>
      </c>
      <c r="H346" s="258" t="s">
        <v>874</v>
      </c>
      <c r="I346" s="258" t="s">
        <v>154</v>
      </c>
      <c r="J346" s="258" t="s">
        <v>4223</v>
      </c>
      <c r="K346" s="261">
        <v>4</v>
      </c>
      <c r="L346" s="258"/>
      <c r="M346" s="262">
        <v>5332003360</v>
      </c>
      <c r="N346" s="262">
        <v>34891894028</v>
      </c>
      <c r="O346" s="263" t="s">
        <v>459</v>
      </c>
    </row>
    <row r="347" spans="1:15" x14ac:dyDescent="0.35">
      <c r="A347" s="258" t="s">
        <v>2508</v>
      </c>
      <c r="B347" s="258">
        <v>104044</v>
      </c>
      <c r="C347" s="259">
        <v>43565</v>
      </c>
      <c r="D347" s="258" t="s">
        <v>3094</v>
      </c>
      <c r="E347" s="258" t="s">
        <v>3095</v>
      </c>
      <c r="F347" s="258" t="s">
        <v>922</v>
      </c>
      <c r="G347" s="258" t="s">
        <v>235</v>
      </c>
      <c r="H347" s="258" t="s">
        <v>870</v>
      </c>
      <c r="I347" s="258" t="s">
        <v>3604</v>
      </c>
      <c r="J347" s="260" t="s">
        <v>4189</v>
      </c>
      <c r="K347" s="261">
        <v>4</v>
      </c>
      <c r="L347" s="258"/>
      <c r="M347" s="262">
        <v>5377138030</v>
      </c>
      <c r="N347" s="262"/>
      <c r="O347" s="258" t="s">
        <v>459</v>
      </c>
    </row>
    <row r="348" spans="1:15" x14ac:dyDescent="0.35">
      <c r="A348" s="258" t="s">
        <v>852</v>
      </c>
      <c r="B348" s="263">
        <v>104045</v>
      </c>
      <c r="C348" s="259">
        <v>43565</v>
      </c>
      <c r="D348" s="258" t="s">
        <v>1215</v>
      </c>
      <c r="E348" s="258" t="s">
        <v>1784</v>
      </c>
      <c r="F348" s="258" t="s">
        <v>1785</v>
      </c>
      <c r="G348" s="258" t="s">
        <v>879</v>
      </c>
      <c r="H348" s="258" t="s">
        <v>3273</v>
      </c>
      <c r="I348" s="258" t="s">
        <v>775</v>
      </c>
      <c r="J348" s="258" t="s">
        <v>4224</v>
      </c>
      <c r="K348" s="261">
        <v>4</v>
      </c>
      <c r="L348" s="258"/>
      <c r="M348" s="262">
        <v>5335427170</v>
      </c>
      <c r="N348" s="262" t="s">
        <v>3605</v>
      </c>
      <c r="O348" s="258" t="s">
        <v>459</v>
      </c>
    </row>
    <row r="349" spans="1:15" x14ac:dyDescent="0.35">
      <c r="A349" s="258" t="s">
        <v>2508</v>
      </c>
      <c r="B349" s="258">
        <v>104046</v>
      </c>
      <c r="C349" s="259">
        <v>43565</v>
      </c>
      <c r="D349" s="258" t="s">
        <v>3606</v>
      </c>
      <c r="E349" s="258" t="s">
        <v>3607</v>
      </c>
      <c r="F349" s="258" t="s">
        <v>878</v>
      </c>
      <c r="G349" s="258" t="s">
        <v>235</v>
      </c>
      <c r="H349" s="258" t="s">
        <v>870</v>
      </c>
      <c r="I349" s="258" t="s">
        <v>881</v>
      </c>
      <c r="J349" s="260" t="s">
        <v>4199</v>
      </c>
      <c r="K349" s="261">
        <v>4</v>
      </c>
      <c r="L349" s="258"/>
      <c r="M349" s="262">
        <v>5306551900</v>
      </c>
      <c r="N349" s="262" t="s">
        <v>3608</v>
      </c>
      <c r="O349" s="258" t="s">
        <v>459</v>
      </c>
    </row>
    <row r="350" spans="1:15" x14ac:dyDescent="0.35">
      <c r="A350" s="258" t="s">
        <v>1092</v>
      </c>
      <c r="B350" s="258">
        <v>104047</v>
      </c>
      <c r="C350" s="259">
        <v>43565</v>
      </c>
      <c r="D350" s="258" t="s">
        <v>2965</v>
      </c>
      <c r="E350" s="258" t="s">
        <v>2966</v>
      </c>
      <c r="F350" s="258" t="s">
        <v>1040</v>
      </c>
      <c r="G350" s="258" t="s">
        <v>235</v>
      </c>
      <c r="H350" s="258" t="s">
        <v>1283</v>
      </c>
      <c r="I350" s="258" t="s">
        <v>141</v>
      </c>
      <c r="J350" s="260" t="s">
        <v>4225</v>
      </c>
      <c r="K350" s="261">
        <v>4</v>
      </c>
      <c r="L350" s="258"/>
      <c r="M350" s="262">
        <v>5426690403</v>
      </c>
      <c r="N350" s="262" t="s">
        <v>2967</v>
      </c>
      <c r="O350" s="258" t="s">
        <v>459</v>
      </c>
    </row>
    <row r="351" spans="1:15" x14ac:dyDescent="0.35">
      <c r="A351" s="258" t="s">
        <v>852</v>
      </c>
      <c r="B351" s="258">
        <v>104048</v>
      </c>
      <c r="C351" s="259">
        <v>43565</v>
      </c>
      <c r="D351" s="258" t="s">
        <v>3609</v>
      </c>
      <c r="E351" s="258" t="s">
        <v>3610</v>
      </c>
      <c r="F351" s="258" t="s">
        <v>1640</v>
      </c>
      <c r="G351" s="258" t="s">
        <v>903</v>
      </c>
      <c r="H351" s="258" t="s">
        <v>3611</v>
      </c>
      <c r="I351" s="258" t="s">
        <v>2133</v>
      </c>
      <c r="J351" s="258" t="s">
        <v>4226</v>
      </c>
      <c r="K351" s="261">
        <v>4</v>
      </c>
      <c r="L351" s="258"/>
      <c r="M351" s="262">
        <v>5065052727</v>
      </c>
      <c r="N351" s="262" t="s">
        <v>3612</v>
      </c>
      <c r="O351" s="258" t="s">
        <v>459</v>
      </c>
    </row>
    <row r="352" spans="1:15" x14ac:dyDescent="0.35">
      <c r="A352" s="258" t="s">
        <v>928</v>
      </c>
      <c r="B352" s="263">
        <v>103879</v>
      </c>
      <c r="C352" s="259">
        <v>43566</v>
      </c>
      <c r="D352" s="258" t="s">
        <v>2045</v>
      </c>
      <c r="E352" s="258" t="s">
        <v>2046</v>
      </c>
      <c r="F352" s="258" t="s">
        <v>927</v>
      </c>
      <c r="G352" s="258" t="s">
        <v>875</v>
      </c>
      <c r="H352" s="258" t="s">
        <v>895</v>
      </c>
      <c r="I352" s="258" t="s">
        <v>159</v>
      </c>
      <c r="J352" s="258">
        <v>4216</v>
      </c>
      <c r="K352" s="261">
        <v>4</v>
      </c>
      <c r="L352" s="258"/>
      <c r="M352" s="262">
        <v>5056480701</v>
      </c>
      <c r="N352" s="262">
        <v>15397366820</v>
      </c>
      <c r="O352" s="258" t="s">
        <v>381</v>
      </c>
    </row>
    <row r="353" spans="1:15" x14ac:dyDescent="0.35">
      <c r="A353" s="258" t="s">
        <v>857</v>
      </c>
      <c r="B353" s="263">
        <v>103880</v>
      </c>
      <c r="C353" s="259">
        <v>43566</v>
      </c>
      <c r="D353" s="258" t="s">
        <v>1033</v>
      </c>
      <c r="E353" s="258" t="s">
        <v>2068</v>
      </c>
      <c r="F353" s="258" t="s">
        <v>918</v>
      </c>
      <c r="G353" s="258" t="s">
        <v>1609</v>
      </c>
      <c r="H353" s="258" t="s">
        <v>3390</v>
      </c>
      <c r="I353" s="258" t="s">
        <v>154</v>
      </c>
      <c r="J353" s="258">
        <v>4112</v>
      </c>
      <c r="K353" s="261">
        <v>4</v>
      </c>
      <c r="L353" s="258"/>
      <c r="M353" s="262" t="s">
        <v>1105</v>
      </c>
      <c r="N353" s="262">
        <v>37510669984</v>
      </c>
      <c r="O353" s="258" t="s">
        <v>381</v>
      </c>
    </row>
    <row r="354" spans="1:15" x14ac:dyDescent="0.35">
      <c r="A354" s="258" t="s">
        <v>928</v>
      </c>
      <c r="B354" s="258">
        <v>103881</v>
      </c>
      <c r="C354" s="259">
        <v>43566</v>
      </c>
      <c r="D354" s="258" t="s">
        <v>3613</v>
      </c>
      <c r="E354" s="258" t="s">
        <v>3614</v>
      </c>
      <c r="F354" s="258" t="s">
        <v>904</v>
      </c>
      <c r="G354" s="258" t="s">
        <v>2551</v>
      </c>
      <c r="H354" s="258" t="s">
        <v>3615</v>
      </c>
      <c r="I354" s="258" t="s">
        <v>154</v>
      </c>
      <c r="J354" s="260" t="s">
        <v>4145</v>
      </c>
      <c r="K354" s="261">
        <v>4</v>
      </c>
      <c r="L354" s="258"/>
      <c r="M354" s="262">
        <v>5534424545</v>
      </c>
      <c r="N354" s="262"/>
      <c r="O354" s="258" t="s">
        <v>381</v>
      </c>
    </row>
    <row r="355" spans="1:15" x14ac:dyDescent="0.35">
      <c r="A355" s="258" t="s">
        <v>909</v>
      </c>
      <c r="B355" s="258">
        <v>103882</v>
      </c>
      <c r="C355" s="259">
        <v>43566</v>
      </c>
      <c r="D355" s="258" t="s">
        <v>1139</v>
      </c>
      <c r="E355" s="258" t="s">
        <v>1140</v>
      </c>
      <c r="F355" s="258" t="s">
        <v>927</v>
      </c>
      <c r="G355" s="258" t="s">
        <v>235</v>
      </c>
      <c r="H355" s="258" t="s">
        <v>870</v>
      </c>
      <c r="I355" s="258" t="s">
        <v>154</v>
      </c>
      <c r="J355" s="260">
        <v>3215</v>
      </c>
      <c r="K355" s="261">
        <v>4</v>
      </c>
      <c r="L355" s="258"/>
      <c r="M355" s="262">
        <v>5333205769</v>
      </c>
      <c r="N355" s="262">
        <v>45676539690</v>
      </c>
      <c r="O355" s="258" t="s">
        <v>381</v>
      </c>
    </row>
    <row r="356" spans="1:15" x14ac:dyDescent="0.35">
      <c r="A356" s="258" t="s">
        <v>887</v>
      </c>
      <c r="B356" s="258">
        <v>104049</v>
      </c>
      <c r="C356" s="259">
        <v>43566</v>
      </c>
      <c r="D356" s="258" t="s">
        <v>1090</v>
      </c>
      <c r="E356" s="258" t="s">
        <v>3086</v>
      </c>
      <c r="F356" s="258" t="s">
        <v>925</v>
      </c>
      <c r="G356" s="258" t="s">
        <v>235</v>
      </c>
      <c r="H356" s="258" t="s">
        <v>3312</v>
      </c>
      <c r="I356" s="258" t="s">
        <v>908</v>
      </c>
      <c r="J356" s="260" t="s">
        <v>4199</v>
      </c>
      <c r="K356" s="261">
        <v>4</v>
      </c>
      <c r="L356" s="258"/>
      <c r="M356" s="262">
        <v>5069799979</v>
      </c>
      <c r="N356" s="262" t="s">
        <v>3616</v>
      </c>
      <c r="O356" s="258" t="s">
        <v>459</v>
      </c>
    </row>
    <row r="357" spans="1:15" x14ac:dyDescent="0.35">
      <c r="A357" s="258" t="s">
        <v>2435</v>
      </c>
      <c r="B357" s="258">
        <v>104050</v>
      </c>
      <c r="C357" s="259">
        <v>43566</v>
      </c>
      <c r="D357" s="258" t="s">
        <v>1173</v>
      </c>
      <c r="E357" s="258" t="s">
        <v>1174</v>
      </c>
      <c r="F357" s="258" t="s">
        <v>918</v>
      </c>
      <c r="G357" s="258" t="s">
        <v>1115</v>
      </c>
      <c r="H357" s="258" t="s">
        <v>3617</v>
      </c>
      <c r="I357" s="258" t="s">
        <v>1807</v>
      </c>
      <c r="J357" s="260" t="s">
        <v>4227</v>
      </c>
      <c r="K357" s="261">
        <v>4</v>
      </c>
      <c r="L357" s="258" t="s">
        <v>919</v>
      </c>
      <c r="M357" s="262">
        <v>5075622853</v>
      </c>
      <c r="N357" s="262" t="s">
        <v>3618</v>
      </c>
      <c r="O357" s="258" t="s">
        <v>459</v>
      </c>
    </row>
    <row r="358" spans="1:15" x14ac:dyDescent="0.35">
      <c r="A358" s="258" t="s">
        <v>877</v>
      </c>
      <c r="B358" s="258">
        <v>104051</v>
      </c>
      <c r="C358" s="259">
        <v>43566</v>
      </c>
      <c r="D358" s="258" t="s">
        <v>2965</v>
      </c>
      <c r="E358" s="258" t="s">
        <v>2968</v>
      </c>
      <c r="F358" s="258" t="s">
        <v>1040</v>
      </c>
      <c r="G358" s="258" t="s">
        <v>235</v>
      </c>
      <c r="H358" s="258" t="s">
        <v>1283</v>
      </c>
      <c r="I358" s="258" t="s">
        <v>141</v>
      </c>
      <c r="J358" s="260" t="s">
        <v>4211</v>
      </c>
      <c r="K358" s="261">
        <v>4</v>
      </c>
      <c r="L358" s="258"/>
      <c r="M358" s="262">
        <v>5426690403</v>
      </c>
      <c r="N358" s="262" t="s">
        <v>2967</v>
      </c>
      <c r="O358" s="258" t="s">
        <v>459</v>
      </c>
    </row>
    <row r="359" spans="1:15" x14ac:dyDescent="0.35">
      <c r="A359" s="258" t="s">
        <v>2435</v>
      </c>
      <c r="B359" s="258">
        <v>104052</v>
      </c>
      <c r="C359" s="259">
        <v>43566</v>
      </c>
      <c r="D359" s="258" t="s">
        <v>1604</v>
      </c>
      <c r="E359" s="258" t="s">
        <v>1605</v>
      </c>
      <c r="F359" s="258" t="s">
        <v>1010</v>
      </c>
      <c r="G359" s="258" t="s">
        <v>235</v>
      </c>
      <c r="H359" s="258" t="s">
        <v>870</v>
      </c>
      <c r="I359" s="258" t="s">
        <v>162</v>
      </c>
      <c r="J359" s="260" t="s">
        <v>4138</v>
      </c>
      <c r="K359" s="261">
        <v>4</v>
      </c>
      <c r="L359" s="258"/>
      <c r="M359" s="262">
        <v>5337162744</v>
      </c>
      <c r="N359" s="262">
        <v>16456359166</v>
      </c>
      <c r="O359" s="258" t="s">
        <v>459</v>
      </c>
    </row>
    <row r="360" spans="1:15" x14ac:dyDescent="0.35">
      <c r="A360" s="258" t="s">
        <v>1220</v>
      </c>
      <c r="B360" s="258">
        <v>104053</v>
      </c>
      <c r="C360" s="259">
        <v>43566</v>
      </c>
      <c r="D360" s="258" t="s">
        <v>964</v>
      </c>
      <c r="E360" s="258" t="s">
        <v>965</v>
      </c>
      <c r="F360" s="258" t="s">
        <v>853</v>
      </c>
      <c r="G360" s="258" t="s">
        <v>235</v>
      </c>
      <c r="H360" s="258" t="s">
        <v>870</v>
      </c>
      <c r="I360" s="258" t="s">
        <v>966</v>
      </c>
      <c r="J360" s="258" t="s">
        <v>4228</v>
      </c>
      <c r="K360" s="261">
        <v>4</v>
      </c>
      <c r="L360" s="258"/>
      <c r="M360" s="262">
        <v>5325877303</v>
      </c>
      <c r="N360" s="262" t="s">
        <v>3619</v>
      </c>
      <c r="O360" s="258" t="s">
        <v>459</v>
      </c>
    </row>
    <row r="361" spans="1:15" x14ac:dyDescent="0.35">
      <c r="A361" s="258" t="s">
        <v>857</v>
      </c>
      <c r="B361" s="258">
        <v>104054</v>
      </c>
      <c r="C361" s="259">
        <v>43566</v>
      </c>
      <c r="D361" s="258" t="s">
        <v>3620</v>
      </c>
      <c r="E361" s="258" t="s">
        <v>3621</v>
      </c>
      <c r="F361" s="258" t="s">
        <v>878</v>
      </c>
      <c r="G361" s="258" t="s">
        <v>235</v>
      </c>
      <c r="H361" s="258" t="s">
        <v>870</v>
      </c>
      <c r="I361" s="258" t="s">
        <v>3001</v>
      </c>
      <c r="J361" s="260">
        <v>4918</v>
      </c>
      <c r="K361" s="261">
        <v>4</v>
      </c>
      <c r="L361" s="258"/>
      <c r="M361" s="262">
        <v>5311040182</v>
      </c>
      <c r="N361" s="262">
        <v>17038352414</v>
      </c>
      <c r="O361" s="263" t="s">
        <v>459</v>
      </c>
    </row>
    <row r="362" spans="1:15" x14ac:dyDescent="0.35">
      <c r="A362" s="258" t="s">
        <v>2462</v>
      </c>
      <c r="B362" s="258">
        <v>104055</v>
      </c>
      <c r="C362" s="259">
        <v>43566</v>
      </c>
      <c r="D362" s="258" t="s">
        <v>3055</v>
      </c>
      <c r="E362" s="258" t="s">
        <v>3056</v>
      </c>
      <c r="F362" s="258" t="s">
        <v>1040</v>
      </c>
      <c r="G362" s="258" t="s">
        <v>235</v>
      </c>
      <c r="H362" s="258" t="s">
        <v>870</v>
      </c>
      <c r="I362" s="258" t="s">
        <v>915</v>
      </c>
      <c r="J362" s="258" t="s">
        <v>4201</v>
      </c>
      <c r="K362" s="261">
        <v>4</v>
      </c>
      <c r="L362" s="258"/>
      <c r="M362" s="262">
        <v>5332604884</v>
      </c>
      <c r="N362" s="262" t="s">
        <v>3622</v>
      </c>
      <c r="O362" s="258" t="s">
        <v>459</v>
      </c>
    </row>
    <row r="363" spans="1:15" x14ac:dyDescent="0.35">
      <c r="A363" s="258" t="s">
        <v>909</v>
      </c>
      <c r="B363" s="263">
        <v>104056</v>
      </c>
      <c r="C363" s="259">
        <v>43566</v>
      </c>
      <c r="D363" s="258" t="s">
        <v>1961</v>
      </c>
      <c r="E363" s="258" t="s">
        <v>3623</v>
      </c>
      <c r="F363" s="258" t="s">
        <v>878</v>
      </c>
      <c r="G363" s="258" t="s">
        <v>235</v>
      </c>
      <c r="H363" s="258" t="s">
        <v>870</v>
      </c>
      <c r="I363" s="258" t="s">
        <v>881</v>
      </c>
      <c r="J363" s="258" t="s">
        <v>4205</v>
      </c>
      <c r="K363" s="261">
        <v>4</v>
      </c>
      <c r="L363" s="258"/>
      <c r="M363" s="262">
        <v>5442231017</v>
      </c>
      <c r="N363" s="262" t="s">
        <v>3624</v>
      </c>
      <c r="O363" s="258" t="s">
        <v>459</v>
      </c>
    </row>
    <row r="364" spans="1:15" x14ac:dyDescent="0.35">
      <c r="A364" s="258" t="s">
        <v>2382</v>
      </c>
      <c r="B364" s="258">
        <v>104057</v>
      </c>
      <c r="C364" s="259">
        <v>43566</v>
      </c>
      <c r="D364" s="258" t="s">
        <v>3625</v>
      </c>
      <c r="E364" s="258" t="s">
        <v>3626</v>
      </c>
      <c r="F364" s="258" t="s">
        <v>878</v>
      </c>
      <c r="G364" s="258" t="s">
        <v>1164</v>
      </c>
      <c r="H364" s="258" t="s">
        <v>3627</v>
      </c>
      <c r="I364" s="258" t="s">
        <v>908</v>
      </c>
      <c r="J364" s="260" t="s">
        <v>4229</v>
      </c>
      <c r="K364" s="261">
        <v>4</v>
      </c>
      <c r="L364" s="258"/>
      <c r="M364" s="262">
        <v>5493880305</v>
      </c>
      <c r="N364" s="262" t="s">
        <v>3628</v>
      </c>
      <c r="O364" s="258" t="s">
        <v>459</v>
      </c>
    </row>
    <row r="365" spans="1:15" x14ac:dyDescent="0.35">
      <c r="A365" s="258" t="s">
        <v>2303</v>
      </c>
      <c r="B365" s="258">
        <v>104058</v>
      </c>
      <c r="C365" s="259">
        <v>43566</v>
      </c>
      <c r="D365" s="258" t="s">
        <v>3012</v>
      </c>
      <c r="E365" s="258" t="s">
        <v>3013</v>
      </c>
      <c r="F365" s="258" t="s">
        <v>3014</v>
      </c>
      <c r="G365" s="258" t="s">
        <v>235</v>
      </c>
      <c r="H365" s="258" t="s">
        <v>870</v>
      </c>
      <c r="I365" s="258" t="s">
        <v>132</v>
      </c>
      <c r="J365" s="260" t="s">
        <v>4218</v>
      </c>
      <c r="K365" s="261">
        <v>4</v>
      </c>
      <c r="L365" s="258"/>
      <c r="M365" s="262">
        <v>5467361704</v>
      </c>
      <c r="N365" s="262">
        <v>23701080034</v>
      </c>
      <c r="O365" s="258" t="s">
        <v>459</v>
      </c>
    </row>
    <row r="366" spans="1:15" x14ac:dyDescent="0.35">
      <c r="A366" s="258" t="s">
        <v>1092</v>
      </c>
      <c r="B366" s="258">
        <v>103883</v>
      </c>
      <c r="C366" s="259">
        <v>43567</v>
      </c>
      <c r="D366" s="258" t="s">
        <v>3629</v>
      </c>
      <c r="E366" s="258" t="s">
        <v>3630</v>
      </c>
      <c r="F366" s="258" t="s">
        <v>853</v>
      </c>
      <c r="G366" s="258" t="s">
        <v>235</v>
      </c>
      <c r="H366" s="258" t="s">
        <v>870</v>
      </c>
      <c r="I366" s="258" t="s">
        <v>3631</v>
      </c>
      <c r="J366" s="260" t="s">
        <v>4230</v>
      </c>
      <c r="K366" s="261">
        <v>4</v>
      </c>
      <c r="L366" s="258"/>
      <c r="M366" s="262">
        <v>5447376708</v>
      </c>
      <c r="N366" s="262"/>
      <c r="O366" s="258" t="s">
        <v>381</v>
      </c>
    </row>
    <row r="367" spans="1:15" x14ac:dyDescent="0.35">
      <c r="A367" s="258" t="s">
        <v>887</v>
      </c>
      <c r="B367" s="258">
        <v>103884</v>
      </c>
      <c r="C367" s="259">
        <v>43567</v>
      </c>
      <c r="D367" s="258" t="s">
        <v>3632</v>
      </c>
      <c r="E367" s="258" t="s">
        <v>3633</v>
      </c>
      <c r="F367" s="258" t="s">
        <v>956</v>
      </c>
      <c r="G367" s="258" t="s">
        <v>1696</v>
      </c>
      <c r="H367" s="258" t="s">
        <v>3634</v>
      </c>
      <c r="I367" s="258" t="s">
        <v>3635</v>
      </c>
      <c r="J367" s="260">
        <v>4715</v>
      </c>
      <c r="K367" s="261">
        <v>4</v>
      </c>
      <c r="L367" s="258"/>
      <c r="M367" s="262">
        <v>5543879462</v>
      </c>
      <c r="N367" s="262">
        <v>16984055592</v>
      </c>
      <c r="O367" s="258" t="s">
        <v>381</v>
      </c>
    </row>
    <row r="368" spans="1:15" x14ac:dyDescent="0.35">
      <c r="A368" s="258" t="s">
        <v>943</v>
      </c>
      <c r="B368" s="258">
        <v>103885</v>
      </c>
      <c r="C368" s="259">
        <v>43567</v>
      </c>
      <c r="D368" s="258" t="s">
        <v>2815</v>
      </c>
      <c r="E368" s="258" t="s">
        <v>2816</v>
      </c>
      <c r="F368" s="258" t="s">
        <v>1701</v>
      </c>
      <c r="G368" s="258" t="s">
        <v>235</v>
      </c>
      <c r="H368" s="258" t="s">
        <v>854</v>
      </c>
      <c r="I368" s="258" t="s">
        <v>141</v>
      </c>
      <c r="J368" s="260" t="s">
        <v>4230</v>
      </c>
      <c r="K368" s="261">
        <v>4</v>
      </c>
      <c r="L368" s="258"/>
      <c r="M368" s="262">
        <v>5066882986</v>
      </c>
      <c r="N368" s="262">
        <v>11935699238</v>
      </c>
      <c r="O368" s="258" t="s">
        <v>381</v>
      </c>
    </row>
    <row r="369" spans="1:15" x14ac:dyDescent="0.35">
      <c r="A369" s="258" t="s">
        <v>2303</v>
      </c>
      <c r="B369" s="258">
        <v>104059</v>
      </c>
      <c r="C369" s="259">
        <v>43567</v>
      </c>
      <c r="D369" s="258" t="s">
        <v>3636</v>
      </c>
      <c r="E369" s="258" t="s">
        <v>2573</v>
      </c>
      <c r="F369" s="258" t="s">
        <v>866</v>
      </c>
      <c r="G369" s="258" t="s">
        <v>1177</v>
      </c>
      <c r="H369" s="258" t="s">
        <v>870</v>
      </c>
      <c r="I369" s="258" t="s">
        <v>154</v>
      </c>
      <c r="J369" s="260" t="s">
        <v>4231</v>
      </c>
      <c r="K369" s="261">
        <v>4</v>
      </c>
      <c r="L369" s="258"/>
      <c r="M369" s="262">
        <v>5332604884</v>
      </c>
      <c r="N369" s="262" t="s">
        <v>3622</v>
      </c>
      <c r="O369" s="258" t="s">
        <v>459</v>
      </c>
    </row>
    <row r="370" spans="1:15" x14ac:dyDescent="0.35">
      <c r="A370" s="258" t="s">
        <v>2434</v>
      </c>
      <c r="B370" s="258">
        <v>104060</v>
      </c>
      <c r="C370" s="259">
        <v>43567</v>
      </c>
      <c r="D370" s="258" t="s">
        <v>1137</v>
      </c>
      <c r="E370" s="258" t="s">
        <v>2982</v>
      </c>
      <c r="F370" s="258" t="s">
        <v>1538</v>
      </c>
      <c r="G370" s="258" t="s">
        <v>235</v>
      </c>
      <c r="H370" s="258" t="s">
        <v>3504</v>
      </c>
      <c r="I370" s="258" t="s">
        <v>2983</v>
      </c>
      <c r="J370" s="260">
        <v>4218</v>
      </c>
      <c r="K370" s="261">
        <v>4</v>
      </c>
      <c r="L370" s="258"/>
      <c r="M370" s="262">
        <v>5324739048</v>
      </c>
      <c r="N370" s="262">
        <v>4540083715</v>
      </c>
      <c r="O370" s="258" t="s">
        <v>459</v>
      </c>
    </row>
    <row r="371" spans="1:15" x14ac:dyDescent="0.35">
      <c r="A371" s="258" t="s">
        <v>1220</v>
      </c>
      <c r="B371" s="258">
        <v>104061</v>
      </c>
      <c r="C371" s="259">
        <v>43567</v>
      </c>
      <c r="D371" s="258" t="s">
        <v>3637</v>
      </c>
      <c r="E371" s="258" t="s">
        <v>3638</v>
      </c>
      <c r="F371" s="258" t="s">
        <v>922</v>
      </c>
      <c r="G371" s="258" t="s">
        <v>1164</v>
      </c>
      <c r="H371" s="258" t="s">
        <v>3639</v>
      </c>
      <c r="I371" s="258" t="s">
        <v>881</v>
      </c>
      <c r="J371" s="260" t="s">
        <v>4232</v>
      </c>
      <c r="K371" s="261">
        <v>4</v>
      </c>
      <c r="L371" s="258"/>
      <c r="M371" s="262">
        <v>5325990576</v>
      </c>
      <c r="N371" s="262" t="s">
        <v>3640</v>
      </c>
      <c r="O371" s="258" t="s">
        <v>459</v>
      </c>
    </row>
    <row r="372" spans="1:15" x14ac:dyDescent="0.35">
      <c r="A372" s="258" t="s">
        <v>1092</v>
      </c>
      <c r="B372" s="258">
        <v>104062</v>
      </c>
      <c r="C372" s="259">
        <v>43567</v>
      </c>
      <c r="D372" s="258" t="s">
        <v>3641</v>
      </c>
      <c r="E372" s="258" t="s">
        <v>3642</v>
      </c>
      <c r="F372" s="258" t="s">
        <v>922</v>
      </c>
      <c r="G372" s="258" t="s">
        <v>1164</v>
      </c>
      <c r="H372" s="258" t="s">
        <v>3643</v>
      </c>
      <c r="I372" s="258" t="s">
        <v>148</v>
      </c>
      <c r="J372" s="260" t="s">
        <v>4127</v>
      </c>
      <c r="K372" s="261">
        <v>4</v>
      </c>
      <c r="L372" s="258"/>
      <c r="M372" s="262">
        <v>555485790</v>
      </c>
      <c r="N372" s="262" t="s">
        <v>3644</v>
      </c>
      <c r="O372" s="258" t="s">
        <v>459</v>
      </c>
    </row>
    <row r="373" spans="1:15" x14ac:dyDescent="0.35">
      <c r="A373" s="258" t="s">
        <v>920</v>
      </c>
      <c r="B373" s="258">
        <v>104063</v>
      </c>
      <c r="C373" s="259">
        <v>43567</v>
      </c>
      <c r="D373" s="258" t="s">
        <v>3192</v>
      </c>
      <c r="E373" s="258" t="s">
        <v>3193</v>
      </c>
      <c r="F373" s="258" t="s">
        <v>1163</v>
      </c>
      <c r="G373" s="258" t="s">
        <v>1968</v>
      </c>
      <c r="H373" s="258" t="s">
        <v>3645</v>
      </c>
      <c r="I373" s="258" t="s">
        <v>2812</v>
      </c>
      <c r="J373" s="258" t="s">
        <v>4156</v>
      </c>
      <c r="K373" s="261">
        <v>4</v>
      </c>
      <c r="L373" s="258"/>
      <c r="M373" s="262">
        <v>5558536453</v>
      </c>
      <c r="N373" s="262" t="s">
        <v>3646</v>
      </c>
      <c r="O373" s="258" t="s">
        <v>459</v>
      </c>
    </row>
    <row r="374" spans="1:15" x14ac:dyDescent="0.35">
      <c r="A374" s="258" t="s">
        <v>883</v>
      </c>
      <c r="B374" s="258">
        <v>104064</v>
      </c>
      <c r="C374" s="259">
        <v>43567</v>
      </c>
      <c r="D374" s="258" t="s">
        <v>1325</v>
      </c>
      <c r="E374" s="258" t="s">
        <v>1326</v>
      </c>
      <c r="F374" s="258" t="s">
        <v>1010</v>
      </c>
      <c r="G374" s="258" t="s">
        <v>963</v>
      </c>
      <c r="H374" s="258" t="s">
        <v>3401</v>
      </c>
      <c r="I374" s="258" t="s">
        <v>3647</v>
      </c>
      <c r="J374" s="258" t="s">
        <v>4233</v>
      </c>
      <c r="K374" s="261">
        <v>4</v>
      </c>
      <c r="L374" s="258"/>
      <c r="M374" s="262">
        <v>5056245157</v>
      </c>
      <c r="N374" s="262">
        <v>9950031148</v>
      </c>
      <c r="O374" s="258" t="s">
        <v>459</v>
      </c>
    </row>
    <row r="375" spans="1:15" x14ac:dyDescent="0.35">
      <c r="A375" s="258" t="s">
        <v>2303</v>
      </c>
      <c r="B375" s="258">
        <v>104065</v>
      </c>
      <c r="C375" s="259">
        <v>43567</v>
      </c>
      <c r="D375" s="258" t="s">
        <v>2024</v>
      </c>
      <c r="E375" s="258" t="s">
        <v>2025</v>
      </c>
      <c r="F375" s="258" t="s">
        <v>878</v>
      </c>
      <c r="G375" s="258" t="s">
        <v>235</v>
      </c>
      <c r="H375" s="258" t="s">
        <v>870</v>
      </c>
      <c r="I375" s="258" t="s">
        <v>156</v>
      </c>
      <c r="J375" s="260" t="s">
        <v>4234</v>
      </c>
      <c r="K375" s="261">
        <v>4</v>
      </c>
      <c r="L375" s="258"/>
      <c r="M375" s="262">
        <v>5333308794</v>
      </c>
      <c r="N375" s="262" t="s">
        <v>3648</v>
      </c>
      <c r="O375" s="258" t="s">
        <v>459</v>
      </c>
    </row>
    <row r="376" spans="1:15" x14ac:dyDescent="0.35">
      <c r="A376" s="258" t="s">
        <v>2437</v>
      </c>
      <c r="B376" s="258">
        <v>104066</v>
      </c>
      <c r="C376" s="259">
        <v>43567</v>
      </c>
      <c r="D376" s="258" t="s">
        <v>1671</v>
      </c>
      <c r="E376" s="258" t="s">
        <v>1672</v>
      </c>
      <c r="F376" s="258" t="s">
        <v>898</v>
      </c>
      <c r="G376" s="258" t="s">
        <v>235</v>
      </c>
      <c r="H376" s="258" t="s">
        <v>854</v>
      </c>
      <c r="I376" s="258" t="s">
        <v>154</v>
      </c>
      <c r="J376" s="260" t="s">
        <v>4235</v>
      </c>
      <c r="K376" s="261">
        <v>4</v>
      </c>
      <c r="L376" s="258"/>
      <c r="M376" s="262">
        <v>5422756151</v>
      </c>
      <c r="N376" s="262" t="s">
        <v>3649</v>
      </c>
      <c r="O376" s="258" t="s">
        <v>459</v>
      </c>
    </row>
    <row r="377" spans="1:15" x14ac:dyDescent="0.35">
      <c r="A377" s="258" t="s">
        <v>883</v>
      </c>
      <c r="B377" s="258">
        <v>104067</v>
      </c>
      <c r="C377" s="259">
        <v>43567</v>
      </c>
      <c r="D377" s="258" t="s">
        <v>3233</v>
      </c>
      <c r="E377" s="258" t="s">
        <v>3234</v>
      </c>
      <c r="F377" s="258" t="s">
        <v>1640</v>
      </c>
      <c r="G377" s="258" t="s">
        <v>3650</v>
      </c>
      <c r="H377" s="258" t="s">
        <v>3651</v>
      </c>
      <c r="I377" s="258" t="s">
        <v>2133</v>
      </c>
      <c r="J377" s="260" t="s">
        <v>4231</v>
      </c>
      <c r="K377" s="261">
        <v>4</v>
      </c>
      <c r="L377" s="258"/>
      <c r="M377" s="262">
        <v>5312758494</v>
      </c>
      <c r="N377" s="262"/>
      <c r="O377" s="263" t="s">
        <v>459</v>
      </c>
    </row>
    <row r="378" spans="1:15" x14ac:dyDescent="0.35">
      <c r="A378" s="258" t="s">
        <v>2462</v>
      </c>
      <c r="B378" s="258">
        <v>104068</v>
      </c>
      <c r="C378" s="259">
        <v>43568</v>
      </c>
      <c r="D378" s="258" t="s">
        <v>961</v>
      </c>
      <c r="E378" s="258" t="s">
        <v>3125</v>
      </c>
      <c r="F378" s="258" t="s">
        <v>918</v>
      </c>
      <c r="G378" s="258" t="s">
        <v>235</v>
      </c>
      <c r="H378" s="258" t="s">
        <v>870</v>
      </c>
      <c r="I378" s="258" t="s">
        <v>863</v>
      </c>
      <c r="J378" s="260" t="s">
        <v>4122</v>
      </c>
      <c r="K378" s="261">
        <v>4</v>
      </c>
      <c r="L378" s="258"/>
      <c r="M378" s="262">
        <v>5068636702</v>
      </c>
      <c r="N378" s="262" t="s">
        <v>3652</v>
      </c>
      <c r="O378" s="258" t="s">
        <v>459</v>
      </c>
    </row>
    <row r="379" spans="1:15" x14ac:dyDescent="0.35">
      <c r="A379" s="258" t="s">
        <v>887</v>
      </c>
      <c r="B379" s="263">
        <v>104069</v>
      </c>
      <c r="C379" s="259">
        <v>43568</v>
      </c>
      <c r="D379" s="258" t="s">
        <v>3653</v>
      </c>
      <c r="E379" s="258" t="s">
        <v>3654</v>
      </c>
      <c r="F379" s="258" t="s">
        <v>1010</v>
      </c>
      <c r="G379" s="258" t="s">
        <v>913</v>
      </c>
      <c r="H379" s="258" t="s">
        <v>3655</v>
      </c>
      <c r="I379" s="258" t="s">
        <v>170</v>
      </c>
      <c r="J379" s="258" t="s">
        <v>4134</v>
      </c>
      <c r="K379" s="261">
        <v>4</v>
      </c>
      <c r="L379" s="258"/>
      <c r="M379" s="262">
        <v>5326068281</v>
      </c>
      <c r="N379" s="262" t="s">
        <v>3656</v>
      </c>
      <c r="O379" s="258" t="s">
        <v>459</v>
      </c>
    </row>
    <row r="380" spans="1:15" x14ac:dyDescent="0.35">
      <c r="A380" s="258" t="s">
        <v>1938</v>
      </c>
      <c r="B380" s="258">
        <v>104070</v>
      </c>
      <c r="C380" s="259">
        <v>43568</v>
      </c>
      <c r="D380" s="258" t="s">
        <v>938</v>
      </c>
      <c r="E380" s="258" t="s">
        <v>3093</v>
      </c>
      <c r="F380" s="258" t="s">
        <v>1040</v>
      </c>
      <c r="G380" s="258" t="s">
        <v>235</v>
      </c>
      <c r="H380" s="258" t="s">
        <v>870</v>
      </c>
      <c r="I380" s="258" t="s">
        <v>141</v>
      </c>
      <c r="J380" s="260" t="s">
        <v>4225</v>
      </c>
      <c r="K380" s="261">
        <v>4</v>
      </c>
      <c r="L380" s="258"/>
      <c r="M380" s="262">
        <v>5335931031</v>
      </c>
      <c r="N380" s="262" t="s">
        <v>3498</v>
      </c>
      <c r="O380" s="258" t="s">
        <v>459</v>
      </c>
    </row>
    <row r="381" spans="1:15" x14ac:dyDescent="0.35">
      <c r="A381" s="258" t="s">
        <v>885</v>
      </c>
      <c r="B381" s="258">
        <v>104071</v>
      </c>
      <c r="C381" s="259">
        <v>43568</v>
      </c>
      <c r="D381" s="258" t="s">
        <v>1582</v>
      </c>
      <c r="E381" s="258" t="s">
        <v>1583</v>
      </c>
      <c r="F381" s="258" t="s">
        <v>890</v>
      </c>
      <c r="G381" s="258" t="s">
        <v>1177</v>
      </c>
      <c r="H381" s="258" t="s">
        <v>3657</v>
      </c>
      <c r="I381" s="258" t="s">
        <v>891</v>
      </c>
      <c r="J381" s="260" t="s">
        <v>4110</v>
      </c>
      <c r="K381" s="261">
        <v>4</v>
      </c>
      <c r="L381" s="258"/>
      <c r="M381" s="262">
        <v>5426659606</v>
      </c>
      <c r="N381" s="262"/>
      <c r="O381" s="258" t="s">
        <v>459</v>
      </c>
    </row>
    <row r="382" spans="1:15" x14ac:dyDescent="0.35">
      <c r="A382" s="258" t="s">
        <v>888</v>
      </c>
      <c r="B382" s="258">
        <v>104072</v>
      </c>
      <c r="C382" s="259">
        <v>43568</v>
      </c>
      <c r="D382" s="258" t="s">
        <v>938</v>
      </c>
      <c r="E382" s="258" t="s">
        <v>1850</v>
      </c>
      <c r="F382" s="258" t="s">
        <v>890</v>
      </c>
      <c r="G382" s="258" t="s">
        <v>867</v>
      </c>
      <c r="H382" s="258" t="s">
        <v>3658</v>
      </c>
      <c r="I382" s="258" t="s">
        <v>891</v>
      </c>
      <c r="J382" s="260" t="s">
        <v>4236</v>
      </c>
      <c r="K382" s="261">
        <v>4</v>
      </c>
      <c r="L382" s="258"/>
      <c r="M382" s="262">
        <v>5426650790</v>
      </c>
      <c r="N382" s="262" t="s">
        <v>1851</v>
      </c>
      <c r="O382" s="258" t="s">
        <v>459</v>
      </c>
    </row>
    <row r="383" spans="1:15" x14ac:dyDescent="0.35">
      <c r="A383" s="258" t="s">
        <v>887</v>
      </c>
      <c r="B383" s="258">
        <v>104073</v>
      </c>
      <c r="C383" s="259">
        <v>43568</v>
      </c>
      <c r="D383" s="258" t="s">
        <v>1956</v>
      </c>
      <c r="E383" s="258" t="s">
        <v>1957</v>
      </c>
      <c r="F383" s="258" t="s">
        <v>1958</v>
      </c>
      <c r="G383" s="258" t="s">
        <v>235</v>
      </c>
      <c r="H383" s="258" t="s">
        <v>3341</v>
      </c>
      <c r="I383" s="258" t="s">
        <v>1318</v>
      </c>
      <c r="J383" s="260" t="s">
        <v>4182</v>
      </c>
      <c r="K383" s="261">
        <v>4</v>
      </c>
      <c r="L383" s="258"/>
      <c r="M383" s="262">
        <v>5335931031</v>
      </c>
      <c r="N383" s="262" t="s">
        <v>3498</v>
      </c>
      <c r="O383" s="263" t="s">
        <v>459</v>
      </c>
    </row>
    <row r="384" spans="1:15" x14ac:dyDescent="0.35">
      <c r="A384" s="258" t="s">
        <v>887</v>
      </c>
      <c r="B384" s="258">
        <v>104074</v>
      </c>
      <c r="C384" s="259">
        <v>43568</v>
      </c>
      <c r="D384" s="258" t="s">
        <v>3659</v>
      </c>
      <c r="E384" s="258" t="s">
        <v>3660</v>
      </c>
      <c r="F384" s="258" t="s">
        <v>1158</v>
      </c>
      <c r="G384" s="258" t="s">
        <v>235</v>
      </c>
      <c r="H384" s="258" t="s">
        <v>3341</v>
      </c>
      <c r="I384" s="258" t="s">
        <v>3661</v>
      </c>
      <c r="J384" s="260" t="s">
        <v>4237</v>
      </c>
      <c r="K384" s="261">
        <v>4</v>
      </c>
      <c r="L384" s="258"/>
      <c r="M384" s="262">
        <v>5393433133</v>
      </c>
      <c r="N384" s="262" t="s">
        <v>3662</v>
      </c>
      <c r="O384" s="263" t="s">
        <v>459</v>
      </c>
    </row>
    <row r="385" spans="1:15" x14ac:dyDescent="0.35">
      <c r="A385" s="258" t="s">
        <v>1860</v>
      </c>
      <c r="B385" s="263">
        <v>104075</v>
      </c>
      <c r="C385" s="259">
        <v>43568</v>
      </c>
      <c r="D385" s="258" t="s">
        <v>3126</v>
      </c>
      <c r="E385" s="258" t="s">
        <v>3127</v>
      </c>
      <c r="F385" s="258" t="s">
        <v>3128</v>
      </c>
      <c r="G385" s="258" t="s">
        <v>235</v>
      </c>
      <c r="H385" s="258" t="s">
        <v>870</v>
      </c>
      <c r="I385" s="258" t="s">
        <v>3663</v>
      </c>
      <c r="J385" s="258" t="s">
        <v>4238</v>
      </c>
      <c r="K385" s="261">
        <v>4</v>
      </c>
      <c r="L385" s="258"/>
      <c r="M385" s="262">
        <v>5068657534</v>
      </c>
      <c r="N385" s="262" t="s">
        <v>3664</v>
      </c>
      <c r="O385" s="263" t="s">
        <v>459</v>
      </c>
    </row>
    <row r="386" spans="1:15" x14ac:dyDescent="0.35">
      <c r="A386" s="258" t="s">
        <v>946</v>
      </c>
      <c r="B386" s="263">
        <v>104076</v>
      </c>
      <c r="C386" s="259">
        <v>43568</v>
      </c>
      <c r="D386" s="258" t="s">
        <v>938</v>
      </c>
      <c r="E386" s="258" t="s">
        <v>1966</v>
      </c>
      <c r="F386" s="258" t="s">
        <v>1171</v>
      </c>
      <c r="G386" s="258" t="s">
        <v>875</v>
      </c>
      <c r="H386" s="258" t="s">
        <v>3485</v>
      </c>
      <c r="I386" s="258" t="s">
        <v>557</v>
      </c>
      <c r="J386" s="258" t="s">
        <v>4188</v>
      </c>
      <c r="K386" s="261">
        <v>4</v>
      </c>
      <c r="L386" s="258" t="s">
        <v>919</v>
      </c>
      <c r="M386" s="262">
        <v>5309214742</v>
      </c>
      <c r="N386" s="262" t="s">
        <v>3498</v>
      </c>
      <c r="O386" s="263" t="s">
        <v>459</v>
      </c>
    </row>
    <row r="387" spans="1:15" x14ac:dyDescent="0.35">
      <c r="A387" s="258" t="s">
        <v>1220</v>
      </c>
      <c r="B387" s="263">
        <v>104077</v>
      </c>
      <c r="C387" s="259">
        <v>43568</v>
      </c>
      <c r="D387" s="258" t="s">
        <v>3665</v>
      </c>
      <c r="E387" s="258" t="s">
        <v>2679</v>
      </c>
      <c r="F387" s="258" t="s">
        <v>937</v>
      </c>
      <c r="G387" s="258" t="s">
        <v>235</v>
      </c>
      <c r="H387" s="258" t="s">
        <v>870</v>
      </c>
      <c r="I387" s="258" t="s">
        <v>139</v>
      </c>
      <c r="J387" s="258" t="s">
        <v>4239</v>
      </c>
      <c r="K387" s="261">
        <v>4</v>
      </c>
      <c r="L387" s="258"/>
      <c r="M387" s="262">
        <v>5322109421</v>
      </c>
      <c r="N387" s="262" t="s">
        <v>3666</v>
      </c>
      <c r="O387" s="258" t="s">
        <v>459</v>
      </c>
    </row>
    <row r="388" spans="1:15" x14ac:dyDescent="0.35">
      <c r="A388" s="258" t="s">
        <v>883</v>
      </c>
      <c r="B388" s="263">
        <v>104078</v>
      </c>
      <c r="C388" s="259">
        <v>43568</v>
      </c>
      <c r="D388" s="258" t="s">
        <v>938</v>
      </c>
      <c r="E388" s="258" t="s">
        <v>1861</v>
      </c>
      <c r="F388" s="258" t="s">
        <v>1040</v>
      </c>
      <c r="G388" s="258" t="s">
        <v>235</v>
      </c>
      <c r="H388" s="258" t="s">
        <v>1279</v>
      </c>
      <c r="I388" s="258" t="s">
        <v>154</v>
      </c>
      <c r="J388" s="258" t="s">
        <v>4218</v>
      </c>
      <c r="K388" s="261">
        <v>4</v>
      </c>
      <c r="L388" s="258"/>
      <c r="M388" s="262">
        <v>5335931031</v>
      </c>
      <c r="N388" s="262" t="s">
        <v>3498</v>
      </c>
      <c r="O388" s="258" t="s">
        <v>459</v>
      </c>
    </row>
    <row r="389" spans="1:15" x14ac:dyDescent="0.35">
      <c r="A389" s="258" t="s">
        <v>887</v>
      </c>
      <c r="B389" s="258">
        <v>104079</v>
      </c>
      <c r="C389" s="259">
        <v>43568</v>
      </c>
      <c r="D389" s="258" t="s">
        <v>1788</v>
      </c>
      <c r="E389" s="258" t="s">
        <v>2116</v>
      </c>
      <c r="F389" s="258" t="s">
        <v>1088</v>
      </c>
      <c r="G389" s="258" t="s">
        <v>875</v>
      </c>
      <c r="H389" s="258" t="s">
        <v>1988</v>
      </c>
      <c r="I389" s="258" t="s">
        <v>159</v>
      </c>
      <c r="J389" s="260" t="s">
        <v>4210</v>
      </c>
      <c r="K389" s="261">
        <v>4</v>
      </c>
      <c r="L389" s="258"/>
      <c r="M389" s="262">
        <v>5052290978</v>
      </c>
      <c r="N389" s="262"/>
      <c r="O389" s="263" t="s">
        <v>459</v>
      </c>
    </row>
    <row r="390" spans="1:15" x14ac:dyDescent="0.35">
      <c r="A390" s="258" t="s">
        <v>920</v>
      </c>
      <c r="B390" s="258">
        <v>104080</v>
      </c>
      <c r="C390" s="259">
        <v>43568</v>
      </c>
      <c r="D390" s="258" t="s">
        <v>3667</v>
      </c>
      <c r="E390" s="258" t="s">
        <v>3668</v>
      </c>
      <c r="F390" s="258" t="s">
        <v>3669</v>
      </c>
      <c r="G390" s="258" t="s">
        <v>879</v>
      </c>
      <c r="H390" s="258" t="s">
        <v>3670</v>
      </c>
      <c r="I390" s="258" t="s">
        <v>141</v>
      </c>
      <c r="J390" s="260" t="s">
        <v>4226</v>
      </c>
      <c r="K390" s="261">
        <v>4</v>
      </c>
      <c r="L390" s="258"/>
      <c r="M390" s="262">
        <v>5434743941</v>
      </c>
      <c r="N390" s="262" t="s">
        <v>3671</v>
      </c>
      <c r="O390" s="258" t="s">
        <v>459</v>
      </c>
    </row>
    <row r="391" spans="1:15" x14ac:dyDescent="0.35">
      <c r="A391" s="258" t="s">
        <v>2382</v>
      </c>
      <c r="B391" s="263">
        <v>103886</v>
      </c>
      <c r="C391" s="259">
        <v>43568</v>
      </c>
      <c r="D391" s="258" t="s">
        <v>3068</v>
      </c>
      <c r="E391" s="258" t="s">
        <v>3069</v>
      </c>
      <c r="F391" s="258" t="s">
        <v>918</v>
      </c>
      <c r="G391" s="258" t="s">
        <v>875</v>
      </c>
      <c r="H391" s="258" t="s">
        <v>1988</v>
      </c>
      <c r="I391" s="258" t="s">
        <v>141</v>
      </c>
      <c r="J391" s="258">
        <v>3417</v>
      </c>
      <c r="K391" s="261">
        <v>4</v>
      </c>
      <c r="L391" s="258"/>
      <c r="M391" s="262">
        <v>5425699609</v>
      </c>
      <c r="N391" s="262">
        <v>10150527944</v>
      </c>
      <c r="O391" s="258" t="s">
        <v>381</v>
      </c>
    </row>
    <row r="392" spans="1:15" x14ac:dyDescent="0.35">
      <c r="A392" s="258" t="s">
        <v>887</v>
      </c>
      <c r="B392" s="258">
        <v>103887</v>
      </c>
      <c r="C392" s="259">
        <v>43568</v>
      </c>
      <c r="D392" s="258" t="s">
        <v>2158</v>
      </c>
      <c r="E392" s="258" t="s">
        <v>2159</v>
      </c>
      <c r="F392" s="258" t="s">
        <v>896</v>
      </c>
      <c r="G392" s="258" t="s">
        <v>3672</v>
      </c>
      <c r="H392" s="258" t="s">
        <v>3673</v>
      </c>
      <c r="I392" s="258" t="s">
        <v>170</v>
      </c>
      <c r="J392" s="260">
        <v>3416</v>
      </c>
      <c r="K392" s="261">
        <v>5</v>
      </c>
      <c r="L392" s="258"/>
      <c r="M392" s="262">
        <v>5053132237</v>
      </c>
      <c r="N392" s="262">
        <v>11162941870</v>
      </c>
      <c r="O392" s="263" t="s">
        <v>381</v>
      </c>
    </row>
    <row r="393" spans="1:15" x14ac:dyDescent="0.35">
      <c r="A393" s="258" t="s">
        <v>2304</v>
      </c>
      <c r="B393" s="258">
        <v>103888</v>
      </c>
      <c r="C393" s="259">
        <v>43568</v>
      </c>
      <c r="D393" s="258" t="s">
        <v>1129</v>
      </c>
      <c r="E393" s="258" t="s">
        <v>2466</v>
      </c>
      <c r="F393" s="258" t="s">
        <v>922</v>
      </c>
      <c r="G393" s="258" t="s">
        <v>903</v>
      </c>
      <c r="H393" s="258" t="s">
        <v>3674</v>
      </c>
      <c r="I393" s="258" t="s">
        <v>863</v>
      </c>
      <c r="J393" s="260">
        <v>3815</v>
      </c>
      <c r="K393" s="261">
        <v>4</v>
      </c>
      <c r="L393" s="258"/>
      <c r="M393" s="262" t="s">
        <v>2467</v>
      </c>
      <c r="N393" s="262"/>
      <c r="O393" s="258" t="s">
        <v>381</v>
      </c>
    </row>
    <row r="394" spans="1:15" x14ac:dyDescent="0.35">
      <c r="A394" s="258" t="s">
        <v>877</v>
      </c>
      <c r="B394" s="263">
        <v>104082</v>
      </c>
      <c r="C394" s="259">
        <v>43570</v>
      </c>
      <c r="D394" s="258" t="s">
        <v>2562</v>
      </c>
      <c r="E394" s="258" t="s">
        <v>2563</v>
      </c>
      <c r="F394" s="258" t="s">
        <v>1152</v>
      </c>
      <c r="G394" s="258" t="s">
        <v>235</v>
      </c>
      <c r="H394" s="258" t="s">
        <v>870</v>
      </c>
      <c r="I394" s="258" t="s">
        <v>154</v>
      </c>
      <c r="J394" s="258" t="s">
        <v>4231</v>
      </c>
      <c r="K394" s="261">
        <v>4</v>
      </c>
      <c r="L394" s="258"/>
      <c r="M394" s="262">
        <v>5332604884</v>
      </c>
      <c r="N394" s="262" t="s">
        <v>3622</v>
      </c>
      <c r="O394" s="258" t="s">
        <v>459</v>
      </c>
    </row>
    <row r="395" spans="1:15" x14ac:dyDescent="0.35">
      <c r="A395" s="258" t="s">
        <v>882</v>
      </c>
      <c r="B395" s="258">
        <v>104083</v>
      </c>
      <c r="C395" s="259">
        <v>43570</v>
      </c>
      <c r="D395" s="258" t="s">
        <v>2715</v>
      </c>
      <c r="E395" s="258" t="s">
        <v>2716</v>
      </c>
      <c r="F395" s="258" t="s">
        <v>922</v>
      </c>
      <c r="G395" s="258" t="s">
        <v>235</v>
      </c>
      <c r="H395" s="258" t="s">
        <v>870</v>
      </c>
      <c r="I395" s="258" t="s">
        <v>908</v>
      </c>
      <c r="J395" s="260" t="s">
        <v>3675</v>
      </c>
      <c r="K395" s="261">
        <v>4</v>
      </c>
      <c r="L395" s="258"/>
      <c r="M395" s="262">
        <v>5301571263</v>
      </c>
      <c r="N395" s="262" t="s">
        <v>3676</v>
      </c>
      <c r="O395" s="263" t="s">
        <v>459</v>
      </c>
    </row>
    <row r="396" spans="1:15" x14ac:dyDescent="0.35">
      <c r="A396" s="258" t="s">
        <v>2429</v>
      </c>
      <c r="B396" s="258">
        <v>103890</v>
      </c>
      <c r="C396" s="259">
        <v>43570</v>
      </c>
      <c r="D396" s="258" t="s">
        <v>3208</v>
      </c>
      <c r="E396" s="258" t="s">
        <v>3209</v>
      </c>
      <c r="F396" s="258" t="s">
        <v>927</v>
      </c>
      <c r="G396" s="258" t="s">
        <v>235</v>
      </c>
      <c r="H396" s="258" t="s">
        <v>870</v>
      </c>
      <c r="I396" s="258" t="s">
        <v>148</v>
      </c>
      <c r="J396" s="260">
        <v>4417</v>
      </c>
      <c r="K396" s="261">
        <v>4</v>
      </c>
      <c r="L396" s="258"/>
      <c r="M396" s="262"/>
      <c r="N396" s="262"/>
      <c r="O396" s="258" t="s">
        <v>381</v>
      </c>
    </row>
    <row r="397" spans="1:15" x14ac:dyDescent="0.35">
      <c r="A397" s="258" t="s">
        <v>877</v>
      </c>
      <c r="B397" s="263">
        <v>103891</v>
      </c>
      <c r="C397" s="259">
        <v>43570</v>
      </c>
      <c r="D397" s="258" t="s">
        <v>2096</v>
      </c>
      <c r="E397" s="258" t="s">
        <v>2097</v>
      </c>
      <c r="F397" s="258" t="s">
        <v>918</v>
      </c>
      <c r="G397" s="258" t="s">
        <v>235</v>
      </c>
      <c r="H397" s="258" t="s">
        <v>870</v>
      </c>
      <c r="I397" s="258" t="s">
        <v>148</v>
      </c>
      <c r="J397" s="258">
        <v>3214</v>
      </c>
      <c r="K397" s="261">
        <v>4</v>
      </c>
      <c r="L397" s="258"/>
      <c r="M397" s="262">
        <v>5306010617</v>
      </c>
      <c r="N397" s="262">
        <v>11065920554</v>
      </c>
      <c r="O397" s="263" t="s">
        <v>381</v>
      </c>
    </row>
    <row r="398" spans="1:15" x14ac:dyDescent="0.35">
      <c r="A398" s="258" t="s">
        <v>2426</v>
      </c>
      <c r="B398" s="258">
        <v>103892</v>
      </c>
      <c r="C398" s="259">
        <v>43570</v>
      </c>
      <c r="D398" s="258" t="s">
        <v>1815</v>
      </c>
      <c r="E398" s="258" t="s">
        <v>1816</v>
      </c>
      <c r="F398" s="258" t="s">
        <v>918</v>
      </c>
      <c r="G398" s="258" t="s">
        <v>235</v>
      </c>
      <c r="H398" s="258" t="s">
        <v>870</v>
      </c>
      <c r="I398" s="258" t="s">
        <v>146</v>
      </c>
      <c r="J398" s="260">
        <v>3717</v>
      </c>
      <c r="K398" s="261">
        <v>4</v>
      </c>
      <c r="L398" s="258"/>
      <c r="M398" s="262">
        <v>5055955597</v>
      </c>
      <c r="N398" s="262">
        <v>25780048240</v>
      </c>
      <c r="O398" s="263" t="s">
        <v>381</v>
      </c>
    </row>
    <row r="399" spans="1:15" x14ac:dyDescent="0.35">
      <c r="A399" s="258" t="s">
        <v>2429</v>
      </c>
      <c r="B399" s="258">
        <v>103893</v>
      </c>
      <c r="C399" s="259">
        <v>43570</v>
      </c>
      <c r="D399" s="258" t="s">
        <v>2124</v>
      </c>
      <c r="E399" s="258" t="s">
        <v>2125</v>
      </c>
      <c r="F399" s="258" t="s">
        <v>958</v>
      </c>
      <c r="G399" s="258" t="s">
        <v>235</v>
      </c>
      <c r="H399" s="258" t="s">
        <v>870</v>
      </c>
      <c r="I399" s="258" t="s">
        <v>126</v>
      </c>
      <c r="J399" s="260">
        <v>4417</v>
      </c>
      <c r="K399" s="261">
        <v>4</v>
      </c>
      <c r="L399" s="258"/>
      <c r="M399" s="262">
        <v>5055955596</v>
      </c>
      <c r="N399" s="262">
        <v>25768048606</v>
      </c>
      <c r="O399" s="263" t="s">
        <v>381</v>
      </c>
    </row>
    <row r="400" spans="1:15" x14ac:dyDescent="0.35">
      <c r="A400" s="258" t="s">
        <v>1799</v>
      </c>
      <c r="B400" s="263">
        <v>103894</v>
      </c>
      <c r="C400" s="259">
        <v>43570</v>
      </c>
      <c r="D400" s="258" t="s">
        <v>3677</v>
      </c>
      <c r="E400" s="258" t="s">
        <v>3678</v>
      </c>
      <c r="F400" s="258" t="s">
        <v>896</v>
      </c>
      <c r="G400" s="258" t="s">
        <v>235</v>
      </c>
      <c r="H400" s="258" t="s">
        <v>870</v>
      </c>
      <c r="I400" s="258" t="s">
        <v>154</v>
      </c>
      <c r="J400" s="258">
        <v>3314</v>
      </c>
      <c r="K400" s="261">
        <v>4</v>
      </c>
      <c r="L400" s="258" t="s">
        <v>919</v>
      </c>
      <c r="M400" s="262" t="s">
        <v>3679</v>
      </c>
      <c r="N400" s="262">
        <v>11863511220</v>
      </c>
      <c r="O400" s="258" t="s">
        <v>381</v>
      </c>
    </row>
    <row r="401" spans="1:15" x14ac:dyDescent="0.35">
      <c r="A401" s="258" t="s">
        <v>2439</v>
      </c>
      <c r="B401" s="263">
        <v>103895</v>
      </c>
      <c r="C401" s="259">
        <v>43570</v>
      </c>
      <c r="D401" s="258" t="s">
        <v>3215</v>
      </c>
      <c r="E401" s="258" t="s">
        <v>3216</v>
      </c>
      <c r="F401" s="258" t="s">
        <v>918</v>
      </c>
      <c r="G401" s="258" t="s">
        <v>235</v>
      </c>
      <c r="H401" s="258" t="s">
        <v>870</v>
      </c>
      <c r="I401" s="258" t="s">
        <v>1630</v>
      </c>
      <c r="J401" s="258">
        <v>3417</v>
      </c>
      <c r="K401" s="261">
        <v>4</v>
      </c>
      <c r="L401" s="258"/>
      <c r="M401" s="262">
        <v>5056794906</v>
      </c>
      <c r="N401" s="262">
        <v>29686842780</v>
      </c>
      <c r="O401" s="258" t="s">
        <v>381</v>
      </c>
    </row>
    <row r="402" spans="1:15" x14ac:dyDescent="0.35">
      <c r="A402" s="258" t="s">
        <v>2508</v>
      </c>
      <c r="B402" s="263">
        <v>103896</v>
      </c>
      <c r="C402" s="259">
        <v>43570</v>
      </c>
      <c r="D402" s="258" t="s">
        <v>3004</v>
      </c>
      <c r="E402" s="258" t="s">
        <v>3005</v>
      </c>
      <c r="F402" s="258" t="s">
        <v>947</v>
      </c>
      <c r="G402" s="258" t="s">
        <v>235</v>
      </c>
      <c r="H402" s="258" t="s">
        <v>870</v>
      </c>
      <c r="I402" s="258" t="s">
        <v>881</v>
      </c>
      <c r="J402" s="258">
        <v>3414</v>
      </c>
      <c r="K402" s="261">
        <v>4</v>
      </c>
      <c r="L402" s="258"/>
      <c r="M402" s="262" t="s">
        <v>3006</v>
      </c>
      <c r="N402" s="262"/>
      <c r="O402" s="263" t="s">
        <v>381</v>
      </c>
    </row>
    <row r="403" spans="1:15" x14ac:dyDescent="0.35">
      <c r="A403" s="258" t="s">
        <v>2508</v>
      </c>
      <c r="B403" s="258">
        <v>103897</v>
      </c>
      <c r="C403" s="259">
        <v>43571</v>
      </c>
      <c r="D403" s="258" t="s">
        <v>2094</v>
      </c>
      <c r="E403" s="258" t="s">
        <v>2095</v>
      </c>
      <c r="F403" s="258" t="s">
        <v>968</v>
      </c>
      <c r="G403" s="258" t="s">
        <v>235</v>
      </c>
      <c r="H403" s="258" t="s">
        <v>854</v>
      </c>
      <c r="I403" s="258" t="s">
        <v>1630</v>
      </c>
      <c r="J403" s="260">
        <v>3212</v>
      </c>
      <c r="K403" s="261">
        <v>4</v>
      </c>
      <c r="L403" s="258"/>
      <c r="M403" s="262">
        <v>5322944416</v>
      </c>
      <c r="N403" s="262"/>
      <c r="O403" s="258" t="s">
        <v>381</v>
      </c>
    </row>
    <row r="404" spans="1:15" x14ac:dyDescent="0.35">
      <c r="A404" s="258" t="s">
        <v>2439</v>
      </c>
      <c r="B404" s="258">
        <v>103898</v>
      </c>
      <c r="C404" s="259">
        <v>43571</v>
      </c>
      <c r="D404" s="258" t="s">
        <v>1029</v>
      </c>
      <c r="E404" s="258" t="s">
        <v>2019</v>
      </c>
      <c r="F404" s="258" t="s">
        <v>896</v>
      </c>
      <c r="G404" s="258" t="s">
        <v>3307</v>
      </c>
      <c r="H404" s="258" t="s">
        <v>3323</v>
      </c>
      <c r="I404" s="258" t="s">
        <v>154</v>
      </c>
      <c r="J404" s="260">
        <v>3417</v>
      </c>
      <c r="K404" s="261">
        <v>4</v>
      </c>
      <c r="L404" s="258"/>
      <c r="M404" s="262">
        <v>5058049929</v>
      </c>
      <c r="N404" s="262">
        <v>23566087322</v>
      </c>
      <c r="O404" s="263" t="s">
        <v>381</v>
      </c>
    </row>
    <row r="405" spans="1:15" x14ac:dyDescent="0.35">
      <c r="A405" s="258" t="s">
        <v>939</v>
      </c>
      <c r="B405" s="263">
        <v>103899</v>
      </c>
      <c r="C405" s="259">
        <v>43571</v>
      </c>
      <c r="D405" s="258" t="s">
        <v>3680</v>
      </c>
      <c r="E405" s="258" t="s">
        <v>3681</v>
      </c>
      <c r="F405" s="258" t="s">
        <v>896</v>
      </c>
      <c r="G405" s="258" t="s">
        <v>875</v>
      </c>
      <c r="H405" s="258" t="s">
        <v>895</v>
      </c>
      <c r="I405" s="258" t="s">
        <v>154</v>
      </c>
      <c r="J405" s="258" t="s">
        <v>4240</v>
      </c>
      <c r="K405" s="261">
        <v>4</v>
      </c>
      <c r="L405" s="258"/>
      <c r="M405" s="262">
        <v>5057990355</v>
      </c>
      <c r="N405" s="262" t="s">
        <v>3682</v>
      </c>
      <c r="O405" s="258" t="s">
        <v>381</v>
      </c>
    </row>
    <row r="406" spans="1:15" x14ac:dyDescent="0.35">
      <c r="A406" s="258" t="s">
        <v>2438</v>
      </c>
      <c r="B406" s="258">
        <v>104084</v>
      </c>
      <c r="C406" s="259">
        <v>43571</v>
      </c>
      <c r="D406" s="258" t="s">
        <v>3683</v>
      </c>
      <c r="E406" s="258" t="s">
        <v>2542</v>
      </c>
      <c r="F406" s="258" t="s">
        <v>898</v>
      </c>
      <c r="G406" s="258" t="s">
        <v>235</v>
      </c>
      <c r="H406" s="258" t="s">
        <v>870</v>
      </c>
      <c r="I406" s="258" t="s">
        <v>162</v>
      </c>
      <c r="J406" s="260" t="s">
        <v>4209</v>
      </c>
      <c r="K406" s="261">
        <v>4</v>
      </c>
      <c r="L406" s="258"/>
      <c r="M406" s="262">
        <v>5065461763</v>
      </c>
      <c r="N406" s="262" t="s">
        <v>3684</v>
      </c>
      <c r="O406" s="258" t="s">
        <v>459</v>
      </c>
    </row>
    <row r="407" spans="1:15" x14ac:dyDescent="0.35">
      <c r="A407" s="258" t="s">
        <v>864</v>
      </c>
      <c r="B407" s="263">
        <v>104085</v>
      </c>
      <c r="C407" s="259">
        <v>43571</v>
      </c>
      <c r="D407" s="258" t="s">
        <v>2167</v>
      </c>
      <c r="E407" s="258" t="s">
        <v>2168</v>
      </c>
      <c r="F407" s="258" t="s">
        <v>2169</v>
      </c>
      <c r="G407" s="258" t="s">
        <v>875</v>
      </c>
      <c r="H407" s="258" t="s">
        <v>1336</v>
      </c>
      <c r="I407" s="258" t="s">
        <v>93</v>
      </c>
      <c r="J407" s="258" t="s">
        <v>4241</v>
      </c>
      <c r="K407" s="261">
        <v>4</v>
      </c>
      <c r="L407" s="258"/>
      <c r="M407" s="262">
        <v>5369219720</v>
      </c>
      <c r="N407" s="262"/>
      <c r="O407" s="258" t="s">
        <v>459</v>
      </c>
    </row>
    <row r="408" spans="1:15" x14ac:dyDescent="0.35">
      <c r="A408" s="258" t="s">
        <v>945</v>
      </c>
      <c r="B408" s="263">
        <v>104086</v>
      </c>
      <c r="C408" s="259">
        <v>43571</v>
      </c>
      <c r="D408" s="258" t="s">
        <v>1706</v>
      </c>
      <c r="E408" s="258" t="s">
        <v>1707</v>
      </c>
      <c r="F408" s="258" t="s">
        <v>937</v>
      </c>
      <c r="G408" s="258" t="s">
        <v>235</v>
      </c>
      <c r="H408" s="258" t="s">
        <v>870</v>
      </c>
      <c r="I408" s="258" t="s">
        <v>139</v>
      </c>
      <c r="J408" s="258" t="s">
        <v>4242</v>
      </c>
      <c r="K408" s="261">
        <v>4</v>
      </c>
      <c r="L408" s="258"/>
      <c r="M408" s="262">
        <v>5332081709</v>
      </c>
      <c r="N408" s="262">
        <v>19666252524</v>
      </c>
      <c r="O408" s="263" t="s">
        <v>459</v>
      </c>
    </row>
    <row r="409" spans="1:15" x14ac:dyDescent="0.35">
      <c r="A409" s="258" t="s">
        <v>1103</v>
      </c>
      <c r="B409" s="258">
        <v>104087</v>
      </c>
      <c r="C409" s="259">
        <v>43571</v>
      </c>
      <c r="D409" s="258" t="s">
        <v>2664</v>
      </c>
      <c r="E409" s="258" t="s">
        <v>2667</v>
      </c>
      <c r="F409" s="258" t="s">
        <v>955</v>
      </c>
      <c r="G409" s="258" t="s">
        <v>235</v>
      </c>
      <c r="H409" s="258" t="s">
        <v>870</v>
      </c>
      <c r="I409" s="258" t="s">
        <v>152</v>
      </c>
      <c r="J409" s="260" t="s">
        <v>4217</v>
      </c>
      <c r="K409" s="261">
        <v>4</v>
      </c>
      <c r="L409" s="258"/>
      <c r="M409" s="262">
        <v>5063050000</v>
      </c>
      <c r="N409" s="262"/>
      <c r="O409" s="263" t="s">
        <v>459</v>
      </c>
    </row>
    <row r="410" spans="1:15" x14ac:dyDescent="0.35">
      <c r="A410" s="258" t="s">
        <v>1103</v>
      </c>
      <c r="B410" s="258">
        <v>104088</v>
      </c>
      <c r="C410" s="259">
        <v>43571</v>
      </c>
      <c r="D410" s="258" t="s">
        <v>2664</v>
      </c>
      <c r="E410" s="258" t="s">
        <v>2665</v>
      </c>
      <c r="F410" s="258" t="s">
        <v>1040</v>
      </c>
      <c r="G410" s="258" t="s">
        <v>875</v>
      </c>
      <c r="H410" s="258" t="s">
        <v>1988</v>
      </c>
      <c r="I410" s="258" t="s">
        <v>2666</v>
      </c>
      <c r="J410" s="260" t="s">
        <v>4187</v>
      </c>
      <c r="K410" s="261">
        <v>4</v>
      </c>
      <c r="L410" s="258"/>
      <c r="M410" s="262">
        <v>5063050000</v>
      </c>
      <c r="N410" s="262"/>
      <c r="O410" s="263" t="s">
        <v>459</v>
      </c>
    </row>
    <row r="411" spans="1:15" x14ac:dyDescent="0.35">
      <c r="A411" s="258" t="s">
        <v>864</v>
      </c>
      <c r="B411" s="258">
        <v>104089</v>
      </c>
      <c r="C411" s="259">
        <v>43571</v>
      </c>
      <c r="D411" s="258" t="s">
        <v>2047</v>
      </c>
      <c r="E411" s="258" t="s">
        <v>2048</v>
      </c>
      <c r="F411" s="258" t="s">
        <v>1160</v>
      </c>
      <c r="G411" s="258" t="s">
        <v>875</v>
      </c>
      <c r="H411" s="258" t="s">
        <v>2038</v>
      </c>
      <c r="I411" s="258" t="s">
        <v>1159</v>
      </c>
      <c r="J411" s="260" t="s">
        <v>4243</v>
      </c>
      <c r="K411" s="261">
        <v>4</v>
      </c>
      <c r="L411" s="258"/>
      <c r="M411" s="262">
        <v>5324942118</v>
      </c>
      <c r="N411" s="262">
        <v>26572021960</v>
      </c>
      <c r="O411" s="263" t="s">
        <v>459</v>
      </c>
    </row>
    <row r="412" spans="1:15" x14ac:dyDescent="0.35">
      <c r="A412" s="258" t="s">
        <v>2434</v>
      </c>
      <c r="B412" s="263">
        <v>104090</v>
      </c>
      <c r="C412" s="259">
        <v>43571</v>
      </c>
      <c r="D412" s="258" t="s">
        <v>1991</v>
      </c>
      <c r="E412" s="258" t="s">
        <v>2712</v>
      </c>
      <c r="F412" s="258" t="s">
        <v>1219</v>
      </c>
      <c r="G412" s="258" t="s">
        <v>235</v>
      </c>
      <c r="H412" s="258" t="s">
        <v>870</v>
      </c>
      <c r="I412" s="258" t="s">
        <v>154</v>
      </c>
      <c r="J412" s="258" t="s">
        <v>4244</v>
      </c>
      <c r="K412" s="261">
        <v>4</v>
      </c>
      <c r="L412" s="258"/>
      <c r="M412" s="262">
        <v>5549423345</v>
      </c>
      <c r="N412" s="262"/>
      <c r="O412" s="258" t="s">
        <v>459</v>
      </c>
    </row>
    <row r="413" spans="1:15" x14ac:dyDescent="0.35">
      <c r="A413" s="258" t="s">
        <v>2433</v>
      </c>
      <c r="B413" s="263">
        <v>104091</v>
      </c>
      <c r="C413" s="259">
        <v>43571</v>
      </c>
      <c r="D413" s="258" t="s">
        <v>2972</v>
      </c>
      <c r="E413" s="258" t="s">
        <v>2973</v>
      </c>
      <c r="F413" s="258" t="s">
        <v>2974</v>
      </c>
      <c r="G413" s="258" t="s">
        <v>875</v>
      </c>
      <c r="H413" s="258" t="s">
        <v>2038</v>
      </c>
      <c r="I413" s="258" t="s">
        <v>170</v>
      </c>
      <c r="J413" s="258" t="s">
        <v>4145</v>
      </c>
      <c r="K413" s="261">
        <v>4</v>
      </c>
      <c r="L413" s="258"/>
      <c r="M413" s="262">
        <v>5053235763</v>
      </c>
      <c r="N413" s="262" t="s">
        <v>2975</v>
      </c>
      <c r="O413" s="258" t="s">
        <v>459</v>
      </c>
    </row>
    <row r="414" spans="1:15" x14ac:dyDescent="0.35">
      <c r="A414" s="258" t="s">
        <v>2427</v>
      </c>
      <c r="B414" s="263">
        <v>103900</v>
      </c>
      <c r="C414" s="259">
        <v>43572</v>
      </c>
      <c r="D414" s="258" t="s">
        <v>2486</v>
      </c>
      <c r="E414" s="258" t="s">
        <v>2487</v>
      </c>
      <c r="F414" s="258" t="s">
        <v>918</v>
      </c>
      <c r="G414" s="258" t="s">
        <v>235</v>
      </c>
      <c r="H414" s="258" t="s">
        <v>870</v>
      </c>
      <c r="I414" s="258" t="s">
        <v>146</v>
      </c>
      <c r="J414" s="258">
        <v>3618</v>
      </c>
      <c r="K414" s="261">
        <v>4</v>
      </c>
      <c r="L414" s="258"/>
      <c r="M414" s="262">
        <v>5542316786</v>
      </c>
      <c r="N414" s="262">
        <v>33287324316</v>
      </c>
      <c r="O414" s="258" t="s">
        <v>381</v>
      </c>
    </row>
    <row r="415" spans="1:15" x14ac:dyDescent="0.35">
      <c r="A415" s="258" t="s">
        <v>945</v>
      </c>
      <c r="B415" s="263">
        <v>104201</v>
      </c>
      <c r="C415" s="259">
        <v>43572</v>
      </c>
      <c r="D415" s="258" t="s">
        <v>2128</v>
      </c>
      <c r="E415" s="258" t="s">
        <v>2129</v>
      </c>
      <c r="F415" s="258" t="s">
        <v>1645</v>
      </c>
      <c r="G415" s="258" t="s">
        <v>235</v>
      </c>
      <c r="H415" s="258" t="s">
        <v>3542</v>
      </c>
      <c r="I415" s="258" t="s">
        <v>122</v>
      </c>
      <c r="J415" s="258">
        <v>3914</v>
      </c>
      <c r="K415" s="261">
        <v>4</v>
      </c>
      <c r="L415" s="258"/>
      <c r="M415" s="262">
        <v>5353937366</v>
      </c>
      <c r="N415" s="262">
        <v>17884276766</v>
      </c>
      <c r="O415" s="258" t="s">
        <v>381</v>
      </c>
    </row>
    <row r="416" spans="1:15" x14ac:dyDescent="0.35">
      <c r="A416" s="258" t="s">
        <v>856</v>
      </c>
      <c r="B416" s="258">
        <v>104202</v>
      </c>
      <c r="C416" s="259">
        <v>43572</v>
      </c>
      <c r="D416" s="258" t="s">
        <v>1661</v>
      </c>
      <c r="E416" s="258" t="s">
        <v>1132</v>
      </c>
      <c r="F416" s="258" t="s">
        <v>958</v>
      </c>
      <c r="G416" s="258" t="s">
        <v>235</v>
      </c>
      <c r="H416" s="258" t="s">
        <v>3341</v>
      </c>
      <c r="I416" s="258" t="s">
        <v>94</v>
      </c>
      <c r="J416" s="260">
        <v>4917</v>
      </c>
      <c r="K416" s="261">
        <v>4</v>
      </c>
      <c r="L416" s="258"/>
      <c r="M416" s="262" t="s">
        <v>3150</v>
      </c>
      <c r="N416" s="262"/>
      <c r="O416" s="258" t="s">
        <v>381</v>
      </c>
    </row>
    <row r="417" spans="1:15" x14ac:dyDescent="0.35">
      <c r="A417" s="258" t="s">
        <v>914</v>
      </c>
      <c r="B417" s="258">
        <v>104092</v>
      </c>
      <c r="C417" s="259">
        <v>43572</v>
      </c>
      <c r="D417" s="258" t="s">
        <v>3246</v>
      </c>
      <c r="E417" s="258" t="s">
        <v>3247</v>
      </c>
      <c r="F417" s="258" t="s">
        <v>1054</v>
      </c>
      <c r="G417" s="258" t="s">
        <v>875</v>
      </c>
      <c r="H417" s="258" t="s">
        <v>1336</v>
      </c>
      <c r="I417" s="258" t="s">
        <v>3685</v>
      </c>
      <c r="J417" s="260" t="s">
        <v>4245</v>
      </c>
      <c r="K417" s="261">
        <v>4</v>
      </c>
      <c r="L417" s="258" t="s">
        <v>3686</v>
      </c>
      <c r="M417" s="262">
        <v>5067358880</v>
      </c>
      <c r="N417" s="262" t="s">
        <v>3687</v>
      </c>
      <c r="O417" s="258" t="s">
        <v>459</v>
      </c>
    </row>
    <row r="418" spans="1:15" x14ac:dyDescent="0.35">
      <c r="A418" s="258" t="s">
        <v>2429</v>
      </c>
      <c r="B418" s="258">
        <v>104093</v>
      </c>
      <c r="C418" s="259">
        <v>43572</v>
      </c>
      <c r="D418" s="258" t="s">
        <v>2781</v>
      </c>
      <c r="E418" s="258" t="s">
        <v>2782</v>
      </c>
      <c r="F418" s="258" t="s">
        <v>955</v>
      </c>
      <c r="G418" s="258" t="s">
        <v>235</v>
      </c>
      <c r="H418" s="258" t="s">
        <v>1283</v>
      </c>
      <c r="I418" s="258" t="s">
        <v>152</v>
      </c>
      <c r="J418" s="260" t="s">
        <v>4199</v>
      </c>
      <c r="K418" s="261">
        <v>4</v>
      </c>
      <c r="L418" s="258"/>
      <c r="M418" s="262">
        <v>5433360600</v>
      </c>
      <c r="N418" s="262" t="s">
        <v>3688</v>
      </c>
      <c r="O418" s="258" t="s">
        <v>459</v>
      </c>
    </row>
    <row r="419" spans="1:15" x14ac:dyDescent="0.35">
      <c r="A419" s="258" t="s">
        <v>2434</v>
      </c>
      <c r="B419" s="258">
        <v>104094</v>
      </c>
      <c r="C419" s="259">
        <v>43572</v>
      </c>
      <c r="D419" s="258" t="s">
        <v>917</v>
      </c>
      <c r="E419" s="258" t="s">
        <v>2550</v>
      </c>
      <c r="F419" s="258" t="s">
        <v>911</v>
      </c>
      <c r="G419" s="258" t="s">
        <v>875</v>
      </c>
      <c r="H419" s="258" t="s">
        <v>1283</v>
      </c>
      <c r="I419" s="258" t="s">
        <v>126</v>
      </c>
      <c r="J419" s="260" t="s">
        <v>4246</v>
      </c>
      <c r="K419" s="261">
        <v>4</v>
      </c>
      <c r="L419" s="258" t="s">
        <v>919</v>
      </c>
      <c r="M419" s="262" t="s">
        <v>3689</v>
      </c>
      <c r="N419" s="262" t="s">
        <v>3690</v>
      </c>
      <c r="O419" s="258" t="s">
        <v>459</v>
      </c>
    </row>
    <row r="420" spans="1:15" x14ac:dyDescent="0.35">
      <c r="A420" s="258" t="s">
        <v>2428</v>
      </c>
      <c r="B420" s="258">
        <v>104095</v>
      </c>
      <c r="C420" s="259">
        <v>43572</v>
      </c>
      <c r="D420" s="258" t="s">
        <v>1704</v>
      </c>
      <c r="E420" s="258" t="s">
        <v>1705</v>
      </c>
      <c r="F420" s="258" t="s">
        <v>898</v>
      </c>
      <c r="G420" s="258" t="s">
        <v>1968</v>
      </c>
      <c r="H420" s="258" t="s">
        <v>3502</v>
      </c>
      <c r="I420" s="258" t="s">
        <v>164</v>
      </c>
      <c r="J420" s="260" t="s">
        <v>4247</v>
      </c>
      <c r="K420" s="261">
        <v>4</v>
      </c>
      <c r="L420" s="258"/>
      <c r="M420" s="262">
        <v>5555384999</v>
      </c>
      <c r="N420" s="262">
        <v>29761979134</v>
      </c>
      <c r="O420" s="258" t="s">
        <v>459</v>
      </c>
    </row>
    <row r="421" spans="1:15" x14ac:dyDescent="0.35">
      <c r="A421" s="258" t="s">
        <v>960</v>
      </c>
      <c r="B421" s="258">
        <v>104096</v>
      </c>
      <c r="C421" s="259">
        <v>43572</v>
      </c>
      <c r="D421" s="258" t="s">
        <v>1234</v>
      </c>
      <c r="E421" s="258" t="s">
        <v>1235</v>
      </c>
      <c r="F421" s="258" t="s">
        <v>925</v>
      </c>
      <c r="G421" s="258" t="s">
        <v>235</v>
      </c>
      <c r="H421" s="258" t="s">
        <v>854</v>
      </c>
      <c r="I421" s="258" t="s">
        <v>154</v>
      </c>
      <c r="J421" s="260" t="s">
        <v>4248</v>
      </c>
      <c r="K421" s="261">
        <v>4</v>
      </c>
      <c r="L421" s="258"/>
      <c r="M421" s="262">
        <v>5326661980</v>
      </c>
      <c r="N421" s="262" t="s">
        <v>3691</v>
      </c>
      <c r="O421" s="258" t="s">
        <v>459</v>
      </c>
    </row>
    <row r="422" spans="1:15" x14ac:dyDescent="0.35">
      <c r="A422" s="258" t="s">
        <v>943</v>
      </c>
      <c r="B422" s="258">
        <v>104097</v>
      </c>
      <c r="C422" s="259">
        <v>43572</v>
      </c>
      <c r="D422" s="258" t="s">
        <v>3692</v>
      </c>
      <c r="E422" s="258" t="s">
        <v>3693</v>
      </c>
      <c r="F422" s="258" t="s">
        <v>937</v>
      </c>
      <c r="G422" s="258" t="s">
        <v>235</v>
      </c>
      <c r="H422" s="258" t="s">
        <v>870</v>
      </c>
      <c r="I422" s="258" t="s">
        <v>139</v>
      </c>
      <c r="J422" s="260" t="s">
        <v>4217</v>
      </c>
      <c r="K422" s="261">
        <v>4</v>
      </c>
      <c r="L422" s="258"/>
      <c r="M422" s="262">
        <v>5415474231</v>
      </c>
      <c r="N422" s="262" t="s">
        <v>3694</v>
      </c>
      <c r="O422" s="258" t="s">
        <v>459</v>
      </c>
    </row>
    <row r="423" spans="1:15" x14ac:dyDescent="0.35">
      <c r="A423" s="258" t="s">
        <v>960</v>
      </c>
      <c r="B423" s="258">
        <v>104098</v>
      </c>
      <c r="C423" s="259">
        <v>43572</v>
      </c>
      <c r="D423" s="258" t="s">
        <v>3695</v>
      </c>
      <c r="E423" s="258" t="s">
        <v>3696</v>
      </c>
      <c r="F423" s="258" t="s">
        <v>1054</v>
      </c>
      <c r="G423" s="258" t="s">
        <v>875</v>
      </c>
      <c r="H423" s="258" t="s">
        <v>874</v>
      </c>
      <c r="I423" s="258" t="s">
        <v>3697</v>
      </c>
      <c r="J423" s="260" t="s">
        <v>4204</v>
      </c>
      <c r="K423" s="261">
        <v>4</v>
      </c>
      <c r="L423" s="258"/>
      <c r="M423" s="262">
        <v>5426811220</v>
      </c>
      <c r="N423" s="262" t="s">
        <v>3698</v>
      </c>
      <c r="O423" s="258" t="s">
        <v>459</v>
      </c>
    </row>
    <row r="424" spans="1:15" x14ac:dyDescent="0.35">
      <c r="A424" s="258" t="s">
        <v>914</v>
      </c>
      <c r="B424" s="258">
        <v>104099</v>
      </c>
      <c r="C424" s="259">
        <v>43573</v>
      </c>
      <c r="D424" s="258" t="s">
        <v>3727</v>
      </c>
      <c r="E424" s="258" t="s">
        <v>3728</v>
      </c>
      <c r="F424" s="258" t="s">
        <v>968</v>
      </c>
      <c r="G424" s="258" t="s">
        <v>875</v>
      </c>
      <c r="H424" s="258" t="s">
        <v>1988</v>
      </c>
      <c r="I424" s="258" t="s">
        <v>3729</v>
      </c>
      <c r="J424" s="260" t="s">
        <v>4156</v>
      </c>
      <c r="K424" s="261">
        <v>4</v>
      </c>
      <c r="L424" s="258"/>
      <c r="M424" s="262">
        <v>5493561233</v>
      </c>
      <c r="N424" s="262">
        <v>16702687456</v>
      </c>
      <c r="O424" s="258" t="s">
        <v>459</v>
      </c>
    </row>
    <row r="425" spans="1:15" x14ac:dyDescent="0.35">
      <c r="A425" s="258" t="s">
        <v>899</v>
      </c>
      <c r="B425" s="258">
        <v>104203</v>
      </c>
      <c r="C425" s="259">
        <v>43574</v>
      </c>
      <c r="D425" s="258" t="s">
        <v>1380</v>
      </c>
      <c r="E425" s="258" t="s">
        <v>1381</v>
      </c>
      <c r="F425" s="258" t="s">
        <v>904</v>
      </c>
      <c r="G425" s="258" t="s">
        <v>235</v>
      </c>
      <c r="H425" s="258" t="s">
        <v>854</v>
      </c>
      <c r="I425" s="258" t="s">
        <v>148</v>
      </c>
      <c r="J425" s="260" t="s">
        <v>4249</v>
      </c>
      <c r="K425" s="261">
        <v>4</v>
      </c>
      <c r="L425" s="258"/>
      <c r="M425" s="262"/>
      <c r="N425" s="262"/>
      <c r="O425" s="258" t="s">
        <v>381</v>
      </c>
    </row>
    <row r="426" spans="1:15" x14ac:dyDescent="0.35">
      <c r="A426" s="258" t="s">
        <v>899</v>
      </c>
      <c r="B426" s="258">
        <v>104100</v>
      </c>
      <c r="C426" s="259">
        <v>43574</v>
      </c>
      <c r="D426" s="258" t="s">
        <v>2817</v>
      </c>
      <c r="E426" s="258" t="s">
        <v>2818</v>
      </c>
      <c r="F426" s="258" t="s">
        <v>1163</v>
      </c>
      <c r="G426" s="258" t="s">
        <v>875</v>
      </c>
      <c r="H426" s="258" t="s">
        <v>874</v>
      </c>
      <c r="I426" s="258" t="s">
        <v>154</v>
      </c>
      <c r="J426" s="258" t="s">
        <v>4250</v>
      </c>
      <c r="K426" s="261">
        <v>4</v>
      </c>
      <c r="L426" s="258"/>
      <c r="M426" s="262">
        <v>5374056934</v>
      </c>
      <c r="N426" s="262" t="s">
        <v>3730</v>
      </c>
      <c r="O426" s="258" t="s">
        <v>459</v>
      </c>
    </row>
    <row r="427" spans="1:15" x14ac:dyDescent="0.35">
      <c r="A427" s="258" t="s">
        <v>916</v>
      </c>
      <c r="B427" s="258">
        <v>104101</v>
      </c>
      <c r="C427" s="259">
        <v>43574</v>
      </c>
      <c r="D427" s="258" t="s">
        <v>3731</v>
      </c>
      <c r="E427" s="258" t="s">
        <v>3732</v>
      </c>
      <c r="F427" s="258" t="s">
        <v>2535</v>
      </c>
      <c r="G427" s="258" t="s">
        <v>903</v>
      </c>
      <c r="H427" s="258" t="s">
        <v>3733</v>
      </c>
      <c r="I427" s="258" t="s">
        <v>3734</v>
      </c>
      <c r="J427" s="260" t="s">
        <v>4149</v>
      </c>
      <c r="K427" s="261">
        <v>4</v>
      </c>
      <c r="L427" s="258"/>
      <c r="M427" s="262">
        <v>5327116313</v>
      </c>
      <c r="N427" s="262" t="s">
        <v>3735</v>
      </c>
      <c r="O427" s="263" t="s">
        <v>459</v>
      </c>
    </row>
    <row r="428" spans="1:15" x14ac:dyDescent="0.35">
      <c r="A428" s="258" t="s">
        <v>916</v>
      </c>
      <c r="B428" s="258">
        <v>104102</v>
      </c>
      <c r="C428" s="259">
        <v>43574</v>
      </c>
      <c r="D428" s="258" t="s">
        <v>3731</v>
      </c>
      <c r="E428" s="258" t="s">
        <v>3736</v>
      </c>
      <c r="F428" s="258" t="s">
        <v>1372</v>
      </c>
      <c r="G428" s="258" t="s">
        <v>875</v>
      </c>
      <c r="H428" s="258" t="s">
        <v>874</v>
      </c>
      <c r="I428" s="258" t="s">
        <v>174</v>
      </c>
      <c r="J428" s="260" t="s">
        <v>4251</v>
      </c>
      <c r="K428" s="261">
        <v>4</v>
      </c>
      <c r="L428" s="258" t="s">
        <v>919</v>
      </c>
      <c r="M428" s="262">
        <v>5327116314</v>
      </c>
      <c r="N428" s="262" t="s">
        <v>3735</v>
      </c>
      <c r="O428" s="263" t="s">
        <v>459</v>
      </c>
    </row>
    <row r="429" spans="1:15" x14ac:dyDescent="0.35">
      <c r="A429" s="258" t="s">
        <v>916</v>
      </c>
      <c r="B429" s="258">
        <v>104103</v>
      </c>
      <c r="C429" s="259">
        <v>43574</v>
      </c>
      <c r="D429" s="258" t="s">
        <v>3077</v>
      </c>
      <c r="E429" s="258" t="s">
        <v>3078</v>
      </c>
      <c r="F429" s="258" t="s">
        <v>3079</v>
      </c>
      <c r="G429" s="258" t="s">
        <v>875</v>
      </c>
      <c r="H429" s="258" t="s">
        <v>3479</v>
      </c>
      <c r="I429" s="258" t="s">
        <v>93</v>
      </c>
      <c r="J429" s="260" t="s">
        <v>4190</v>
      </c>
      <c r="K429" s="261">
        <v>4</v>
      </c>
      <c r="L429" s="258"/>
      <c r="M429" s="262">
        <v>5530833803</v>
      </c>
      <c r="N429" s="262"/>
      <c r="O429" s="258" t="s">
        <v>459</v>
      </c>
    </row>
    <row r="430" spans="1:15" x14ac:dyDescent="0.35">
      <c r="A430" s="258" t="s">
        <v>945</v>
      </c>
      <c r="B430" s="258">
        <v>104204</v>
      </c>
      <c r="C430" s="259">
        <v>43574</v>
      </c>
      <c r="D430" s="258" t="s">
        <v>1708</v>
      </c>
      <c r="E430" s="258" t="s">
        <v>1709</v>
      </c>
      <c r="F430" s="258" t="s">
        <v>894</v>
      </c>
      <c r="G430" s="258" t="s">
        <v>1609</v>
      </c>
      <c r="H430" s="258" t="s">
        <v>3737</v>
      </c>
      <c r="I430" s="258" t="s">
        <v>126</v>
      </c>
      <c r="J430" s="260" t="s">
        <v>4252</v>
      </c>
      <c r="K430" s="261">
        <v>4</v>
      </c>
      <c r="L430" s="258"/>
      <c r="M430" s="262"/>
      <c r="N430" s="262"/>
      <c r="O430" s="258" t="s">
        <v>381</v>
      </c>
    </row>
    <row r="431" spans="1:15" x14ac:dyDescent="0.35">
      <c r="A431" s="258" t="s">
        <v>2539</v>
      </c>
      <c r="B431" s="263">
        <v>104104</v>
      </c>
      <c r="C431" s="259">
        <v>43575</v>
      </c>
      <c r="D431" s="258" t="s">
        <v>3738</v>
      </c>
      <c r="E431" s="258" t="s">
        <v>3739</v>
      </c>
      <c r="F431" s="258" t="s">
        <v>3740</v>
      </c>
      <c r="G431" s="258" t="s">
        <v>879</v>
      </c>
      <c r="H431" s="258" t="s">
        <v>880</v>
      </c>
      <c r="I431" s="258" t="s">
        <v>171</v>
      </c>
      <c r="J431" s="258" t="s">
        <v>4253</v>
      </c>
      <c r="K431" s="261">
        <v>4</v>
      </c>
      <c r="L431" s="258"/>
      <c r="M431" s="262">
        <v>5322140621</v>
      </c>
      <c r="N431" s="262" t="s">
        <v>3741</v>
      </c>
      <c r="O431" s="258" t="s">
        <v>459</v>
      </c>
    </row>
    <row r="432" spans="1:15" x14ac:dyDescent="0.35">
      <c r="A432" s="258" t="s">
        <v>2508</v>
      </c>
      <c r="B432" s="263">
        <v>104106</v>
      </c>
      <c r="C432" s="259">
        <v>43575</v>
      </c>
      <c r="D432" s="258" t="s">
        <v>3742</v>
      </c>
      <c r="E432" s="258" t="s">
        <v>3743</v>
      </c>
      <c r="F432" s="258" t="s">
        <v>1640</v>
      </c>
      <c r="G432" s="258" t="s">
        <v>1177</v>
      </c>
      <c r="H432" s="258" t="s">
        <v>3341</v>
      </c>
      <c r="I432" s="258" t="s">
        <v>2133</v>
      </c>
      <c r="J432" s="258" t="s">
        <v>4254</v>
      </c>
      <c r="K432" s="261">
        <v>4</v>
      </c>
      <c r="L432" s="258"/>
      <c r="M432" s="262">
        <v>5443430568</v>
      </c>
      <c r="N432" s="262" t="s">
        <v>3744</v>
      </c>
      <c r="O432" s="263" t="s">
        <v>459</v>
      </c>
    </row>
    <row r="433" spans="1:15" x14ac:dyDescent="0.35">
      <c r="A433" s="258" t="s">
        <v>2508</v>
      </c>
      <c r="B433" s="258">
        <v>104107</v>
      </c>
      <c r="C433" s="259">
        <v>43575</v>
      </c>
      <c r="D433" s="258" t="s">
        <v>3745</v>
      </c>
      <c r="E433" s="258" t="s">
        <v>3746</v>
      </c>
      <c r="F433" s="258" t="s">
        <v>925</v>
      </c>
      <c r="G433" s="258" t="s">
        <v>235</v>
      </c>
      <c r="H433" s="258" t="s">
        <v>870</v>
      </c>
      <c r="I433" s="258" t="s">
        <v>154</v>
      </c>
      <c r="J433" s="260" t="s">
        <v>4183</v>
      </c>
      <c r="K433" s="261">
        <v>4</v>
      </c>
      <c r="L433" s="258"/>
      <c r="M433" s="262">
        <v>5323262282</v>
      </c>
      <c r="N433" s="262" t="s">
        <v>3747</v>
      </c>
      <c r="O433" s="263" t="s">
        <v>459</v>
      </c>
    </row>
    <row r="434" spans="1:15" x14ac:dyDescent="0.35">
      <c r="A434" s="258" t="s">
        <v>2439</v>
      </c>
      <c r="B434" s="263">
        <v>104205</v>
      </c>
      <c r="C434" s="259">
        <v>43575</v>
      </c>
      <c r="D434" s="258" t="s">
        <v>3748</v>
      </c>
      <c r="E434" s="258" t="s">
        <v>3749</v>
      </c>
      <c r="F434" s="258" t="s">
        <v>1701</v>
      </c>
      <c r="G434" s="258" t="s">
        <v>875</v>
      </c>
      <c r="H434" s="258" t="s">
        <v>895</v>
      </c>
      <c r="I434" s="258" t="s">
        <v>148</v>
      </c>
      <c r="J434" s="258" t="s">
        <v>4255</v>
      </c>
      <c r="K434" s="261">
        <v>4</v>
      </c>
      <c r="L434" s="258"/>
      <c r="M434" s="262">
        <v>5052721413</v>
      </c>
      <c r="N434" s="262">
        <v>16642354562</v>
      </c>
      <c r="O434" s="263" t="s">
        <v>381</v>
      </c>
    </row>
    <row r="435" spans="1:15" x14ac:dyDescent="0.35">
      <c r="A435" s="258" t="s">
        <v>916</v>
      </c>
      <c r="B435" s="263">
        <v>104206</v>
      </c>
      <c r="C435" s="259">
        <v>43575</v>
      </c>
      <c r="D435" s="258" t="s">
        <v>1351</v>
      </c>
      <c r="E435" s="258" t="s">
        <v>1352</v>
      </c>
      <c r="F435" s="258" t="s">
        <v>1353</v>
      </c>
      <c r="G435" s="258" t="s">
        <v>1609</v>
      </c>
      <c r="H435" s="258" t="s">
        <v>3750</v>
      </c>
      <c r="I435" s="258" t="s">
        <v>175</v>
      </c>
      <c r="J435" s="258">
        <v>3216</v>
      </c>
      <c r="K435" s="261">
        <v>4</v>
      </c>
      <c r="L435" s="258"/>
      <c r="M435" s="262"/>
      <c r="N435" s="262"/>
      <c r="O435" s="263" t="s">
        <v>381</v>
      </c>
    </row>
    <row r="436" spans="1:15" x14ac:dyDescent="0.35">
      <c r="A436" s="258" t="s">
        <v>2508</v>
      </c>
      <c r="B436" s="263">
        <v>104207</v>
      </c>
      <c r="C436" s="259">
        <v>43575</v>
      </c>
      <c r="D436" s="258" t="s">
        <v>3751</v>
      </c>
      <c r="E436" s="258" t="s">
        <v>3752</v>
      </c>
      <c r="F436" s="258" t="s">
        <v>1787</v>
      </c>
      <c r="G436" s="258" t="s">
        <v>879</v>
      </c>
      <c r="H436" s="258" t="s">
        <v>3753</v>
      </c>
      <c r="I436" s="258" t="s">
        <v>159</v>
      </c>
      <c r="J436" s="258" t="s">
        <v>4176</v>
      </c>
      <c r="K436" s="261">
        <v>4</v>
      </c>
      <c r="L436" s="258"/>
      <c r="M436" s="262">
        <v>5323038679</v>
      </c>
      <c r="N436" s="262"/>
      <c r="O436" s="258" t="s">
        <v>381</v>
      </c>
    </row>
    <row r="437" spans="1:15" x14ac:dyDescent="0.35">
      <c r="A437" s="258" t="s">
        <v>2539</v>
      </c>
      <c r="B437" s="263">
        <v>104108</v>
      </c>
      <c r="C437" s="259">
        <v>43577</v>
      </c>
      <c r="D437" s="258" t="s">
        <v>3754</v>
      </c>
      <c r="E437" s="258" t="s">
        <v>3755</v>
      </c>
      <c r="F437" s="258" t="s">
        <v>1010</v>
      </c>
      <c r="G437" s="258" t="s">
        <v>875</v>
      </c>
      <c r="H437" s="258" t="s">
        <v>1988</v>
      </c>
      <c r="I437" s="258" t="s">
        <v>1430</v>
      </c>
      <c r="J437" s="258" t="s">
        <v>4182</v>
      </c>
      <c r="K437" s="261">
        <v>4</v>
      </c>
      <c r="L437" s="258"/>
      <c r="M437" s="262">
        <v>5494402152</v>
      </c>
      <c r="N437" s="262"/>
      <c r="O437" s="258" t="s">
        <v>459</v>
      </c>
    </row>
    <row r="438" spans="1:15" x14ac:dyDescent="0.35">
      <c r="A438" s="258" t="s">
        <v>888</v>
      </c>
      <c r="B438" s="263">
        <v>104109</v>
      </c>
      <c r="C438" s="259">
        <v>43577</v>
      </c>
      <c r="D438" s="258" t="s">
        <v>2112</v>
      </c>
      <c r="E438" s="258" t="s">
        <v>2717</v>
      </c>
      <c r="F438" s="258" t="s">
        <v>1348</v>
      </c>
      <c r="G438" s="258" t="s">
        <v>963</v>
      </c>
      <c r="H438" s="258" t="s">
        <v>3401</v>
      </c>
      <c r="I438" s="258" t="s">
        <v>3756</v>
      </c>
      <c r="J438" s="258">
        <v>2717</v>
      </c>
      <c r="K438" s="261">
        <v>4</v>
      </c>
      <c r="L438" s="258"/>
      <c r="M438" s="262">
        <v>5055145634</v>
      </c>
      <c r="N438" s="262"/>
      <c r="O438" s="258" t="s">
        <v>459</v>
      </c>
    </row>
    <row r="439" spans="1:15" x14ac:dyDescent="0.35">
      <c r="A439" s="258" t="s">
        <v>2304</v>
      </c>
      <c r="B439" s="263">
        <v>104208</v>
      </c>
      <c r="C439" s="259">
        <v>43577</v>
      </c>
      <c r="D439" s="258" t="s">
        <v>3757</v>
      </c>
      <c r="E439" s="258" t="s">
        <v>3758</v>
      </c>
      <c r="F439" s="258" t="s">
        <v>927</v>
      </c>
      <c r="G439" s="258" t="s">
        <v>235</v>
      </c>
      <c r="H439" s="258" t="s">
        <v>870</v>
      </c>
      <c r="I439" s="258" t="s">
        <v>116</v>
      </c>
      <c r="J439" s="258" t="s">
        <v>4196</v>
      </c>
      <c r="K439" s="261">
        <v>4</v>
      </c>
      <c r="L439" s="258"/>
      <c r="M439" s="262">
        <v>5444343048</v>
      </c>
      <c r="N439" s="262" t="s">
        <v>3759</v>
      </c>
      <c r="O439" s="263" t="s">
        <v>381</v>
      </c>
    </row>
    <row r="440" spans="1:15" x14ac:dyDescent="0.35">
      <c r="A440" s="258" t="s">
        <v>2302</v>
      </c>
      <c r="B440" s="258">
        <v>104209</v>
      </c>
      <c r="C440" s="259">
        <v>43577</v>
      </c>
      <c r="D440" s="258" t="s">
        <v>3760</v>
      </c>
      <c r="E440" s="258" t="s">
        <v>3761</v>
      </c>
      <c r="F440" s="258" t="s">
        <v>896</v>
      </c>
      <c r="G440" s="258" t="s">
        <v>3307</v>
      </c>
      <c r="H440" s="258" t="s">
        <v>3323</v>
      </c>
      <c r="I440" s="258" t="s">
        <v>154</v>
      </c>
      <c r="J440" s="260" t="s">
        <v>4218</v>
      </c>
      <c r="K440" s="261">
        <v>4</v>
      </c>
      <c r="L440" s="258"/>
      <c r="M440" s="262">
        <v>5065024957</v>
      </c>
      <c r="N440" s="262" t="s">
        <v>3762</v>
      </c>
      <c r="O440" s="258" t="s">
        <v>381</v>
      </c>
    </row>
    <row r="441" spans="1:15" x14ac:dyDescent="0.35">
      <c r="A441" s="258" t="s">
        <v>872</v>
      </c>
      <c r="B441" s="258">
        <v>104210</v>
      </c>
      <c r="C441" s="259">
        <v>43578</v>
      </c>
      <c r="D441" s="258" t="s">
        <v>2051</v>
      </c>
      <c r="E441" s="258" t="s">
        <v>1836</v>
      </c>
      <c r="F441" s="258" t="s">
        <v>896</v>
      </c>
      <c r="G441" s="258" t="s">
        <v>235</v>
      </c>
      <c r="H441" s="258" t="s">
        <v>870</v>
      </c>
      <c r="I441" s="258" t="s">
        <v>170</v>
      </c>
      <c r="J441" s="260">
        <v>4115</v>
      </c>
      <c r="K441" s="261">
        <v>4</v>
      </c>
      <c r="L441" s="258"/>
      <c r="M441" s="262">
        <v>5327159467</v>
      </c>
      <c r="N441" s="262">
        <v>12487463780</v>
      </c>
      <c r="O441" s="258" t="s">
        <v>381</v>
      </c>
    </row>
    <row r="442" spans="1:15" x14ac:dyDescent="0.35">
      <c r="A442" s="258" t="s">
        <v>2427</v>
      </c>
      <c r="B442" s="258">
        <v>104211</v>
      </c>
      <c r="C442" s="267">
        <v>43578</v>
      </c>
      <c r="D442" s="268" t="s">
        <v>3763</v>
      </c>
      <c r="E442" s="268" t="s">
        <v>3764</v>
      </c>
      <c r="F442" s="268" t="s">
        <v>1586</v>
      </c>
      <c r="G442" s="269" t="s">
        <v>1696</v>
      </c>
      <c r="H442" s="269" t="s">
        <v>3627</v>
      </c>
      <c r="I442" s="269" t="s">
        <v>141</v>
      </c>
      <c r="J442" s="270" t="s">
        <v>4176</v>
      </c>
      <c r="K442" s="271">
        <v>4</v>
      </c>
      <c r="L442" s="269"/>
      <c r="M442" s="272">
        <v>5535367517</v>
      </c>
      <c r="N442" s="272" t="s">
        <v>3765</v>
      </c>
      <c r="O442" s="258" t="s">
        <v>381</v>
      </c>
    </row>
    <row r="443" spans="1:15" x14ac:dyDescent="0.35">
      <c r="A443" s="258" t="s">
        <v>2302</v>
      </c>
      <c r="B443" s="263">
        <v>104212</v>
      </c>
      <c r="C443" s="259">
        <v>43578</v>
      </c>
      <c r="D443" s="258" t="s">
        <v>1800</v>
      </c>
      <c r="E443" s="258" t="s">
        <v>1801</v>
      </c>
      <c r="F443" s="258" t="s">
        <v>1701</v>
      </c>
      <c r="G443" s="258" t="s">
        <v>235</v>
      </c>
      <c r="H443" s="258" t="s">
        <v>870</v>
      </c>
      <c r="I443" s="258" t="s">
        <v>141</v>
      </c>
      <c r="J443" s="258">
        <v>4517</v>
      </c>
      <c r="K443" s="261">
        <v>4</v>
      </c>
      <c r="L443" s="258"/>
      <c r="M443" s="262">
        <v>5437653038</v>
      </c>
      <c r="N443" s="262">
        <v>26377028522</v>
      </c>
      <c r="O443" s="258" t="s">
        <v>381</v>
      </c>
    </row>
    <row r="444" spans="1:15" x14ac:dyDescent="0.35">
      <c r="A444" s="258" t="s">
        <v>2303</v>
      </c>
      <c r="B444" s="258">
        <v>104213</v>
      </c>
      <c r="C444" s="259">
        <v>43578</v>
      </c>
      <c r="D444" s="258" t="s">
        <v>1712</v>
      </c>
      <c r="E444" s="258" t="s">
        <v>1713</v>
      </c>
      <c r="F444" s="258" t="s">
        <v>927</v>
      </c>
      <c r="G444" s="258" t="s">
        <v>903</v>
      </c>
      <c r="H444" s="258" t="s">
        <v>3766</v>
      </c>
      <c r="I444" s="258" t="s">
        <v>146</v>
      </c>
      <c r="J444" s="260">
        <v>3313</v>
      </c>
      <c r="K444" s="261">
        <v>4</v>
      </c>
      <c r="L444" s="258"/>
      <c r="M444" s="262">
        <v>5538099999</v>
      </c>
      <c r="N444" s="262">
        <v>30419043756</v>
      </c>
      <c r="O444" s="258" t="s">
        <v>381</v>
      </c>
    </row>
    <row r="445" spans="1:15" x14ac:dyDescent="0.35">
      <c r="A445" s="258" t="s">
        <v>916</v>
      </c>
      <c r="B445" s="258">
        <v>104214</v>
      </c>
      <c r="C445" s="259">
        <v>43578</v>
      </c>
      <c r="D445" s="258" t="s">
        <v>2065</v>
      </c>
      <c r="E445" s="258" t="s">
        <v>2066</v>
      </c>
      <c r="F445" s="258" t="s">
        <v>927</v>
      </c>
      <c r="G445" s="258" t="s">
        <v>235</v>
      </c>
      <c r="H445" s="258" t="s">
        <v>870</v>
      </c>
      <c r="I445" s="258" t="s">
        <v>2064</v>
      </c>
      <c r="J445" s="260">
        <v>3816</v>
      </c>
      <c r="K445" s="261">
        <v>4</v>
      </c>
      <c r="L445" s="258"/>
      <c r="M445" s="262">
        <v>5062422516</v>
      </c>
      <c r="N445" s="262">
        <v>42367334282</v>
      </c>
      <c r="O445" s="258" t="s">
        <v>381</v>
      </c>
    </row>
    <row r="446" spans="1:15" x14ac:dyDescent="0.35">
      <c r="A446" s="258" t="s">
        <v>888</v>
      </c>
      <c r="B446" s="258">
        <v>104110</v>
      </c>
      <c r="C446" s="259">
        <v>43578</v>
      </c>
      <c r="D446" s="258" t="s">
        <v>2121</v>
      </c>
      <c r="E446" s="258" t="s">
        <v>2122</v>
      </c>
      <c r="F446" s="258" t="s">
        <v>2123</v>
      </c>
      <c r="G446" s="258" t="s">
        <v>235</v>
      </c>
      <c r="H446" s="258" t="s">
        <v>1283</v>
      </c>
      <c r="I446" s="258" t="s">
        <v>3767</v>
      </c>
      <c r="J446" s="260">
        <v>4517</v>
      </c>
      <c r="K446" s="261">
        <v>4</v>
      </c>
      <c r="L446" s="258"/>
      <c r="M446" s="262" t="s">
        <v>2702</v>
      </c>
      <c r="N446" s="262"/>
      <c r="O446" s="258" t="s">
        <v>459</v>
      </c>
    </row>
    <row r="447" spans="1:15" x14ac:dyDescent="0.35">
      <c r="A447" s="258" t="s">
        <v>916</v>
      </c>
      <c r="B447" s="258">
        <v>104111</v>
      </c>
      <c r="C447" s="259">
        <v>43578</v>
      </c>
      <c r="D447" s="258" t="s">
        <v>2652</v>
      </c>
      <c r="E447" s="258" t="s">
        <v>2653</v>
      </c>
      <c r="F447" s="258" t="s">
        <v>1010</v>
      </c>
      <c r="G447" s="258" t="s">
        <v>235</v>
      </c>
      <c r="H447" s="258" t="s">
        <v>870</v>
      </c>
      <c r="I447" s="258" t="s">
        <v>170</v>
      </c>
      <c r="J447" s="260">
        <v>5017</v>
      </c>
      <c r="K447" s="261">
        <v>4</v>
      </c>
      <c r="L447" s="258"/>
      <c r="M447" s="262" t="s">
        <v>2654</v>
      </c>
      <c r="N447" s="262">
        <v>25366050636</v>
      </c>
      <c r="O447" s="258" t="s">
        <v>459</v>
      </c>
    </row>
    <row r="448" spans="1:15" x14ac:dyDescent="0.35">
      <c r="A448" s="258" t="s">
        <v>852</v>
      </c>
      <c r="B448" s="258">
        <v>104112</v>
      </c>
      <c r="C448" s="259">
        <v>43578</v>
      </c>
      <c r="D448" s="258" t="s">
        <v>3768</v>
      </c>
      <c r="E448" s="258" t="s">
        <v>3769</v>
      </c>
      <c r="F448" s="258" t="s">
        <v>3770</v>
      </c>
      <c r="G448" s="258" t="s">
        <v>235</v>
      </c>
      <c r="H448" s="258" t="s">
        <v>3771</v>
      </c>
      <c r="I448" s="258" t="s">
        <v>3772</v>
      </c>
      <c r="J448" s="260">
        <v>2118</v>
      </c>
      <c r="K448" s="261">
        <v>4</v>
      </c>
      <c r="L448" s="258"/>
      <c r="M448" s="262" t="s">
        <v>3773</v>
      </c>
      <c r="N448" s="262">
        <v>19870242946</v>
      </c>
      <c r="O448" s="258" t="s">
        <v>459</v>
      </c>
    </row>
    <row r="449" spans="1:15" x14ac:dyDescent="0.35">
      <c r="A449" s="258" t="s">
        <v>2308</v>
      </c>
      <c r="B449" s="258">
        <v>104113</v>
      </c>
      <c r="C449" s="259">
        <v>43578</v>
      </c>
      <c r="D449" s="258" t="s">
        <v>2102</v>
      </c>
      <c r="E449" s="258" t="s">
        <v>2103</v>
      </c>
      <c r="F449" s="258" t="s">
        <v>2104</v>
      </c>
      <c r="G449" s="258" t="s">
        <v>235</v>
      </c>
      <c r="H449" s="258" t="s">
        <v>870</v>
      </c>
      <c r="I449" s="258" t="s">
        <v>141</v>
      </c>
      <c r="J449" s="258">
        <v>4517</v>
      </c>
      <c r="K449" s="261">
        <v>4</v>
      </c>
      <c r="L449" s="258"/>
      <c r="M449" s="262" t="s">
        <v>3774</v>
      </c>
      <c r="N449" s="262">
        <v>14971406990</v>
      </c>
      <c r="O449" s="263" t="s">
        <v>459</v>
      </c>
    </row>
    <row r="450" spans="1:15" x14ac:dyDescent="0.35">
      <c r="A450" s="258" t="s">
        <v>1209</v>
      </c>
      <c r="B450" s="263">
        <v>104114</v>
      </c>
      <c r="C450" s="259">
        <v>43578</v>
      </c>
      <c r="D450" s="258" t="s">
        <v>2222</v>
      </c>
      <c r="E450" s="258" t="s">
        <v>2969</v>
      </c>
      <c r="F450" s="258" t="s">
        <v>2970</v>
      </c>
      <c r="G450" s="258" t="s">
        <v>235</v>
      </c>
      <c r="H450" s="258" t="s">
        <v>870</v>
      </c>
      <c r="I450" s="258" t="s">
        <v>2971</v>
      </c>
      <c r="J450" s="258" t="s">
        <v>4214</v>
      </c>
      <c r="K450" s="261">
        <v>4</v>
      </c>
      <c r="L450" s="258"/>
      <c r="M450" s="262">
        <v>5374475895</v>
      </c>
      <c r="N450" s="262" t="s">
        <v>2224</v>
      </c>
      <c r="O450" s="258" t="s">
        <v>459</v>
      </c>
    </row>
    <row r="451" spans="1:15" x14ac:dyDescent="0.35">
      <c r="A451" s="258" t="s">
        <v>1034</v>
      </c>
      <c r="B451" s="258">
        <v>104115</v>
      </c>
      <c r="C451" s="259">
        <v>43578</v>
      </c>
      <c r="D451" s="258" t="s">
        <v>1191</v>
      </c>
      <c r="E451" s="258" t="s">
        <v>3775</v>
      </c>
      <c r="F451" s="258" t="s">
        <v>869</v>
      </c>
      <c r="G451" s="258" t="s">
        <v>1177</v>
      </c>
      <c r="H451" s="258" t="s">
        <v>870</v>
      </c>
      <c r="I451" s="258" t="s">
        <v>3776</v>
      </c>
      <c r="J451" s="260" t="s">
        <v>4208</v>
      </c>
      <c r="K451" s="261">
        <v>4</v>
      </c>
      <c r="L451" s="258"/>
      <c r="M451" s="262">
        <v>5422142903</v>
      </c>
      <c r="N451" s="262" t="s">
        <v>3777</v>
      </c>
      <c r="O451" s="258" t="s">
        <v>459</v>
      </c>
    </row>
    <row r="452" spans="1:15" x14ac:dyDescent="0.35">
      <c r="A452" s="258" t="s">
        <v>943</v>
      </c>
      <c r="B452" s="258">
        <v>104215</v>
      </c>
      <c r="C452" s="259">
        <v>43579</v>
      </c>
      <c r="D452" s="258" t="s">
        <v>3778</v>
      </c>
      <c r="E452" s="258" t="s">
        <v>3779</v>
      </c>
      <c r="F452" s="258" t="s">
        <v>927</v>
      </c>
      <c r="G452" s="258" t="s">
        <v>235</v>
      </c>
      <c r="H452" s="258" t="s">
        <v>870</v>
      </c>
      <c r="I452" s="258" t="s">
        <v>148</v>
      </c>
      <c r="J452" s="260">
        <v>4514</v>
      </c>
      <c r="K452" s="261">
        <v>4</v>
      </c>
      <c r="L452" s="258"/>
      <c r="M452" s="262" t="s">
        <v>3780</v>
      </c>
      <c r="N452" s="262">
        <v>17104335532</v>
      </c>
      <c r="O452" s="263" t="s">
        <v>381</v>
      </c>
    </row>
    <row r="453" spans="1:15" x14ac:dyDescent="0.35">
      <c r="A453" s="258" t="s">
        <v>1938</v>
      </c>
      <c r="B453" s="263">
        <v>104216</v>
      </c>
      <c r="C453" s="259">
        <v>43579</v>
      </c>
      <c r="D453" s="258" t="s">
        <v>2720</v>
      </c>
      <c r="E453" s="258" t="s">
        <v>2721</v>
      </c>
      <c r="F453" s="258" t="s">
        <v>1645</v>
      </c>
      <c r="G453" s="258" t="s">
        <v>235</v>
      </c>
      <c r="H453" s="258" t="s">
        <v>870</v>
      </c>
      <c r="I453" s="258" t="s">
        <v>126</v>
      </c>
      <c r="J453" s="258">
        <v>3618</v>
      </c>
      <c r="K453" s="261">
        <v>4</v>
      </c>
      <c r="L453" s="258"/>
      <c r="M453" s="262">
        <v>5055974171</v>
      </c>
      <c r="N453" s="262">
        <v>13084436986</v>
      </c>
      <c r="O453" s="263" t="s">
        <v>381</v>
      </c>
    </row>
    <row r="454" spans="1:15" x14ac:dyDescent="0.35">
      <c r="A454" s="258" t="s">
        <v>887</v>
      </c>
      <c r="B454" s="258">
        <v>104217</v>
      </c>
      <c r="C454" s="259">
        <v>43579</v>
      </c>
      <c r="D454" s="258" t="s">
        <v>3183</v>
      </c>
      <c r="E454" s="258" t="s">
        <v>3184</v>
      </c>
      <c r="F454" s="258" t="s">
        <v>1219</v>
      </c>
      <c r="G454" s="258" t="s">
        <v>3307</v>
      </c>
      <c r="H454" s="258" t="s">
        <v>3323</v>
      </c>
      <c r="I454" s="258" t="s">
        <v>171</v>
      </c>
      <c r="J454" s="260">
        <v>3118</v>
      </c>
      <c r="K454" s="261">
        <v>4</v>
      </c>
      <c r="L454" s="258"/>
      <c r="M454" s="262">
        <v>5066184198</v>
      </c>
      <c r="N454" s="262">
        <v>26965023878</v>
      </c>
      <c r="O454" s="258" t="s">
        <v>381</v>
      </c>
    </row>
    <row r="455" spans="1:15" x14ac:dyDescent="0.35">
      <c r="A455" s="258" t="s">
        <v>2439</v>
      </c>
      <c r="B455" s="258">
        <v>104116</v>
      </c>
      <c r="C455" s="259">
        <v>43579</v>
      </c>
      <c r="D455" s="258" t="s">
        <v>1122</v>
      </c>
      <c r="E455" s="258" t="s">
        <v>1222</v>
      </c>
      <c r="F455" s="258" t="s">
        <v>1152</v>
      </c>
      <c r="G455" s="258" t="s">
        <v>875</v>
      </c>
      <c r="H455" s="258" t="s">
        <v>1988</v>
      </c>
      <c r="I455" s="258" t="s">
        <v>154</v>
      </c>
      <c r="J455" s="260" t="s">
        <v>4183</v>
      </c>
      <c r="K455" s="261">
        <v>4</v>
      </c>
      <c r="L455" s="258"/>
      <c r="M455" s="262">
        <v>5322737502</v>
      </c>
      <c r="N455" s="262">
        <v>35356409634</v>
      </c>
      <c r="O455" s="263" t="s">
        <v>459</v>
      </c>
    </row>
    <row r="456" spans="1:15" x14ac:dyDescent="0.35">
      <c r="A456" s="258" t="s">
        <v>1799</v>
      </c>
      <c r="B456" s="263">
        <v>104117</v>
      </c>
      <c r="C456" s="259">
        <v>43579</v>
      </c>
      <c r="D456" s="258" t="s">
        <v>1122</v>
      </c>
      <c r="E456" s="258" t="s">
        <v>2134</v>
      </c>
      <c r="F456" s="258" t="s">
        <v>1538</v>
      </c>
      <c r="G456" s="258" t="s">
        <v>875</v>
      </c>
      <c r="H456" s="258" t="s">
        <v>3781</v>
      </c>
      <c r="I456" s="258" t="s">
        <v>876</v>
      </c>
      <c r="J456" s="258" t="s">
        <v>4256</v>
      </c>
      <c r="K456" s="261">
        <v>4</v>
      </c>
      <c r="L456" s="258"/>
      <c r="M456" s="262">
        <v>5322737502</v>
      </c>
      <c r="N456" s="262">
        <v>35356409634</v>
      </c>
      <c r="O456" s="258" t="s">
        <v>459</v>
      </c>
    </row>
    <row r="457" spans="1:15" x14ac:dyDescent="0.35">
      <c r="A457" s="258" t="s">
        <v>943</v>
      </c>
      <c r="B457" s="263">
        <v>104118</v>
      </c>
      <c r="C457" s="259">
        <v>43579</v>
      </c>
      <c r="D457" s="258" t="s">
        <v>3782</v>
      </c>
      <c r="E457" s="258" t="s">
        <v>3783</v>
      </c>
      <c r="F457" s="258" t="s">
        <v>3784</v>
      </c>
      <c r="G457" s="258" t="s">
        <v>1164</v>
      </c>
      <c r="H457" s="258"/>
      <c r="I457" s="258" t="s">
        <v>3785</v>
      </c>
      <c r="J457" s="258" t="s">
        <v>4159</v>
      </c>
      <c r="K457" s="261">
        <v>4</v>
      </c>
      <c r="L457" s="258"/>
      <c r="M457" s="262">
        <v>5357616475</v>
      </c>
      <c r="N457" s="262"/>
      <c r="O457" s="258" t="s">
        <v>459</v>
      </c>
    </row>
    <row r="458" spans="1:15" x14ac:dyDescent="0.35">
      <c r="A458" s="258" t="s">
        <v>887</v>
      </c>
      <c r="B458" s="258">
        <v>104119</v>
      </c>
      <c r="C458" s="259">
        <v>43579</v>
      </c>
      <c r="D458" s="258" t="s">
        <v>2571</v>
      </c>
      <c r="E458" s="258" t="s">
        <v>2572</v>
      </c>
      <c r="F458" s="258" t="s">
        <v>878</v>
      </c>
      <c r="G458" s="258" t="s">
        <v>1177</v>
      </c>
      <c r="H458" s="258" t="s">
        <v>870</v>
      </c>
      <c r="I458" s="258" t="s">
        <v>908</v>
      </c>
      <c r="J458" s="260" t="s">
        <v>4193</v>
      </c>
      <c r="K458" s="261">
        <v>4</v>
      </c>
      <c r="L458" s="258"/>
      <c r="M458" s="262">
        <v>5334825489</v>
      </c>
      <c r="N458" s="262" t="s">
        <v>3786</v>
      </c>
      <c r="O458" s="258" t="s">
        <v>459</v>
      </c>
    </row>
    <row r="459" spans="1:15" x14ac:dyDescent="0.35">
      <c r="A459" s="258" t="s">
        <v>2303</v>
      </c>
      <c r="B459" s="263">
        <v>104120</v>
      </c>
      <c r="C459" s="259">
        <v>43579</v>
      </c>
      <c r="D459" s="258" t="s">
        <v>2188</v>
      </c>
      <c r="E459" s="258" t="s">
        <v>2189</v>
      </c>
      <c r="F459" s="258" t="s">
        <v>2190</v>
      </c>
      <c r="G459" s="258" t="s">
        <v>235</v>
      </c>
      <c r="H459" s="258" t="s">
        <v>1283</v>
      </c>
      <c r="I459" s="258" t="s">
        <v>148</v>
      </c>
      <c r="J459" s="258" t="s">
        <v>4228</v>
      </c>
      <c r="K459" s="261">
        <v>4</v>
      </c>
      <c r="L459" s="258"/>
      <c r="M459" s="262">
        <v>5058846672</v>
      </c>
      <c r="N459" s="262" t="s">
        <v>3787</v>
      </c>
      <c r="O459" s="258" t="s">
        <v>459</v>
      </c>
    </row>
    <row r="460" spans="1:15" x14ac:dyDescent="0.35">
      <c r="A460" s="258" t="s">
        <v>1220</v>
      </c>
      <c r="B460" s="258">
        <v>104121</v>
      </c>
      <c r="C460" s="259">
        <v>43579</v>
      </c>
      <c r="D460" s="258" t="s">
        <v>1332</v>
      </c>
      <c r="E460" s="258" t="s">
        <v>1275</v>
      </c>
      <c r="F460" s="258" t="s">
        <v>955</v>
      </c>
      <c r="G460" s="258" t="s">
        <v>2054</v>
      </c>
      <c r="H460" s="258" t="s">
        <v>3788</v>
      </c>
      <c r="I460" s="258" t="s">
        <v>3789</v>
      </c>
      <c r="J460" s="260" t="s">
        <v>4150</v>
      </c>
      <c r="K460" s="261">
        <v>4</v>
      </c>
      <c r="L460" s="258"/>
      <c r="M460" s="262">
        <v>5309700143</v>
      </c>
      <c r="N460" s="262">
        <v>35057059138</v>
      </c>
      <c r="O460" s="258" t="s">
        <v>459</v>
      </c>
    </row>
    <row r="461" spans="1:15" x14ac:dyDescent="0.35">
      <c r="A461" s="258" t="s">
        <v>1799</v>
      </c>
      <c r="B461" s="258">
        <v>104122</v>
      </c>
      <c r="C461" s="259">
        <v>43579</v>
      </c>
      <c r="D461" s="258" t="s">
        <v>2200</v>
      </c>
      <c r="E461" s="258" t="s">
        <v>2201</v>
      </c>
      <c r="F461" s="258" t="s">
        <v>1157</v>
      </c>
      <c r="G461" s="258" t="s">
        <v>235</v>
      </c>
      <c r="H461" s="258" t="s">
        <v>870</v>
      </c>
      <c r="I461" s="258" t="s">
        <v>908</v>
      </c>
      <c r="J461" s="260" t="s">
        <v>4218</v>
      </c>
      <c r="K461" s="261">
        <v>4</v>
      </c>
      <c r="L461" s="258"/>
      <c r="M461" s="262">
        <v>5532161204</v>
      </c>
      <c r="N461" s="262">
        <v>20578234720</v>
      </c>
      <c r="O461" s="263" t="s">
        <v>459</v>
      </c>
    </row>
    <row r="462" spans="1:15" x14ac:dyDescent="0.35">
      <c r="A462" s="258" t="s">
        <v>972</v>
      </c>
      <c r="B462" s="258">
        <v>104218</v>
      </c>
      <c r="C462" s="259">
        <v>43580</v>
      </c>
      <c r="D462" s="258" t="s">
        <v>2383</v>
      </c>
      <c r="E462" s="258" t="s">
        <v>2384</v>
      </c>
      <c r="F462" s="258" t="s">
        <v>927</v>
      </c>
      <c r="G462" s="258" t="s">
        <v>235</v>
      </c>
      <c r="H462" s="258" t="s">
        <v>870</v>
      </c>
      <c r="I462" s="258" t="s">
        <v>148</v>
      </c>
      <c r="J462" s="260" t="s">
        <v>4187</v>
      </c>
      <c r="K462" s="261">
        <v>4</v>
      </c>
      <c r="L462" s="258"/>
      <c r="M462" s="262">
        <v>5052969651</v>
      </c>
      <c r="N462" s="262">
        <v>16528310972</v>
      </c>
      <c r="O462" s="263" t="s">
        <v>381</v>
      </c>
    </row>
    <row r="463" spans="1:15" x14ac:dyDescent="0.35">
      <c r="A463" s="258" t="s">
        <v>2434</v>
      </c>
      <c r="B463" s="258">
        <v>104123</v>
      </c>
      <c r="C463" s="259">
        <v>43580</v>
      </c>
      <c r="D463" s="258" t="s">
        <v>3087</v>
      </c>
      <c r="E463" s="258" t="s">
        <v>3088</v>
      </c>
      <c r="F463" s="258" t="s">
        <v>1010</v>
      </c>
      <c r="G463" s="258" t="s">
        <v>875</v>
      </c>
      <c r="H463" s="258" t="s">
        <v>1988</v>
      </c>
      <c r="I463" s="258" t="s">
        <v>3089</v>
      </c>
      <c r="J463" s="260" t="s">
        <v>4182</v>
      </c>
      <c r="K463" s="261">
        <v>4</v>
      </c>
      <c r="L463" s="258"/>
      <c r="M463" s="262">
        <v>5323662040</v>
      </c>
      <c r="N463" s="262" t="s">
        <v>3790</v>
      </c>
      <c r="O463" s="263" t="s">
        <v>459</v>
      </c>
    </row>
    <row r="464" spans="1:15" x14ac:dyDescent="0.35">
      <c r="A464" s="258" t="s">
        <v>2439</v>
      </c>
      <c r="B464" s="258">
        <v>104124</v>
      </c>
      <c r="C464" s="259">
        <v>43580</v>
      </c>
      <c r="D464" s="258" t="s">
        <v>3791</v>
      </c>
      <c r="E464" s="258" t="s">
        <v>3792</v>
      </c>
      <c r="F464" s="258" t="s">
        <v>1063</v>
      </c>
      <c r="G464" s="258" t="s">
        <v>3793</v>
      </c>
      <c r="H464" s="258" t="s">
        <v>1115</v>
      </c>
      <c r="I464" s="258" t="s">
        <v>154</v>
      </c>
      <c r="J464" s="260" t="s">
        <v>4122</v>
      </c>
      <c r="K464" s="261">
        <v>4</v>
      </c>
      <c r="L464" s="258"/>
      <c r="M464" s="262"/>
      <c r="N464" s="262" t="s">
        <v>3624</v>
      </c>
      <c r="O464" s="258" t="s">
        <v>459</v>
      </c>
    </row>
    <row r="465" spans="1:15" x14ac:dyDescent="0.35">
      <c r="A465" s="258" t="s">
        <v>1799</v>
      </c>
      <c r="B465" s="263">
        <v>104125</v>
      </c>
      <c r="C465" s="259">
        <v>43580</v>
      </c>
      <c r="D465" s="258" t="s">
        <v>2170</v>
      </c>
      <c r="E465" s="258" t="s">
        <v>2171</v>
      </c>
      <c r="F465" s="258" t="s">
        <v>2172</v>
      </c>
      <c r="G465" s="258" t="s">
        <v>235</v>
      </c>
      <c r="H465" s="258" t="s">
        <v>3794</v>
      </c>
      <c r="I465" s="258" t="s">
        <v>148</v>
      </c>
      <c r="J465" s="258" t="s">
        <v>4257</v>
      </c>
      <c r="K465" s="261">
        <v>4</v>
      </c>
      <c r="L465" s="258" t="s">
        <v>919</v>
      </c>
      <c r="M465" s="262">
        <v>5384901604</v>
      </c>
      <c r="N465" s="262" t="s">
        <v>3795</v>
      </c>
      <c r="O465" s="258" t="s">
        <v>459</v>
      </c>
    </row>
    <row r="466" spans="1:15" x14ac:dyDescent="0.35">
      <c r="A466" s="258" t="s">
        <v>1799</v>
      </c>
      <c r="B466" s="263">
        <v>104126</v>
      </c>
      <c r="C466" s="259">
        <v>43580</v>
      </c>
      <c r="D466" s="258" t="s">
        <v>1817</v>
      </c>
      <c r="E466" s="258" t="s">
        <v>2061</v>
      </c>
      <c r="F466" s="258" t="s">
        <v>878</v>
      </c>
      <c r="G466" s="258" t="s">
        <v>235</v>
      </c>
      <c r="H466" s="258" t="s">
        <v>870</v>
      </c>
      <c r="I466" s="258" t="s">
        <v>154</v>
      </c>
      <c r="J466" s="258" t="s">
        <v>4206</v>
      </c>
      <c r="K466" s="261">
        <v>4</v>
      </c>
      <c r="L466" s="258"/>
      <c r="M466" s="262">
        <v>5356295756</v>
      </c>
      <c r="N466" s="262">
        <v>16597372628</v>
      </c>
      <c r="O466" s="258" t="s">
        <v>459</v>
      </c>
    </row>
    <row r="467" spans="1:15" x14ac:dyDescent="0.35">
      <c r="A467" s="258" t="s">
        <v>1034</v>
      </c>
      <c r="B467" s="263">
        <v>104127</v>
      </c>
      <c r="C467" s="259">
        <v>43580</v>
      </c>
      <c r="D467" s="258" t="s">
        <v>1668</v>
      </c>
      <c r="E467" s="258" t="s">
        <v>1669</v>
      </c>
      <c r="F467" s="258" t="s">
        <v>1670</v>
      </c>
      <c r="G467" s="258" t="s">
        <v>875</v>
      </c>
      <c r="H467" s="258" t="s">
        <v>874</v>
      </c>
      <c r="I467" s="258" t="s">
        <v>3796</v>
      </c>
      <c r="J467" s="258" t="s">
        <v>4258</v>
      </c>
      <c r="K467" s="261">
        <v>4</v>
      </c>
      <c r="L467" s="258"/>
      <c r="M467" s="262">
        <v>5366790616</v>
      </c>
      <c r="N467" s="262">
        <v>29345250932</v>
      </c>
      <c r="O467" s="263" t="s">
        <v>459</v>
      </c>
    </row>
    <row r="468" spans="1:15" x14ac:dyDescent="0.35">
      <c r="A468" s="258" t="s">
        <v>877</v>
      </c>
      <c r="B468" s="258">
        <v>104128</v>
      </c>
      <c r="C468" s="259">
        <v>43580</v>
      </c>
      <c r="D468" s="258" t="s">
        <v>1191</v>
      </c>
      <c r="E468" s="258" t="s">
        <v>3797</v>
      </c>
      <c r="F468" s="258" t="s">
        <v>2497</v>
      </c>
      <c r="G468" s="258" t="s">
        <v>1177</v>
      </c>
      <c r="H468" s="258" t="s">
        <v>870</v>
      </c>
      <c r="I468" s="258" t="s">
        <v>1145</v>
      </c>
      <c r="J468" s="260" t="s">
        <v>4176</v>
      </c>
      <c r="K468" s="261">
        <v>4</v>
      </c>
      <c r="L468" s="258"/>
      <c r="M468" s="262">
        <v>5422142903</v>
      </c>
      <c r="N468" s="262" t="s">
        <v>3777</v>
      </c>
      <c r="O468" s="258" t="s">
        <v>459</v>
      </c>
    </row>
    <row r="469" spans="1:15" x14ac:dyDescent="0.35">
      <c r="A469" s="258" t="s">
        <v>899</v>
      </c>
      <c r="B469" s="258">
        <v>104219</v>
      </c>
      <c r="C469" s="259">
        <v>43581</v>
      </c>
      <c r="D469" s="258" t="s">
        <v>2148</v>
      </c>
      <c r="E469" s="258" t="s">
        <v>2149</v>
      </c>
      <c r="F469" s="258" t="s">
        <v>978</v>
      </c>
      <c r="G469" s="258" t="s">
        <v>235</v>
      </c>
      <c r="H469" s="258" t="s">
        <v>870</v>
      </c>
      <c r="I469" s="258" t="s">
        <v>132</v>
      </c>
      <c r="J469" s="260">
        <v>2614</v>
      </c>
      <c r="K469" s="261">
        <v>4</v>
      </c>
      <c r="L469" s="258"/>
      <c r="M469" s="262">
        <v>5376695872</v>
      </c>
      <c r="N469" s="262">
        <v>23548120948</v>
      </c>
      <c r="O469" s="258" t="s">
        <v>381</v>
      </c>
    </row>
    <row r="470" spans="1:15" x14ac:dyDescent="0.35">
      <c r="A470" s="258" t="s">
        <v>1799</v>
      </c>
      <c r="B470" s="258">
        <v>104220</v>
      </c>
      <c r="C470" s="259">
        <v>43581</v>
      </c>
      <c r="D470" s="258" t="s">
        <v>3798</v>
      </c>
      <c r="E470" s="258" t="s">
        <v>3799</v>
      </c>
      <c r="F470" s="258" t="s">
        <v>958</v>
      </c>
      <c r="G470" s="258" t="s">
        <v>879</v>
      </c>
      <c r="H470" s="258" t="s">
        <v>3800</v>
      </c>
      <c r="I470" s="258" t="s">
        <v>159</v>
      </c>
      <c r="J470" s="260" t="s">
        <v>4259</v>
      </c>
      <c r="K470" s="261">
        <v>4</v>
      </c>
      <c r="L470" s="258"/>
      <c r="M470" s="262">
        <v>2722131393</v>
      </c>
      <c r="N470" s="262" t="s">
        <v>3801</v>
      </c>
      <c r="O470" s="263" t="s">
        <v>381</v>
      </c>
    </row>
    <row r="471" spans="1:15" x14ac:dyDescent="0.35">
      <c r="A471" s="258" t="s">
        <v>946</v>
      </c>
      <c r="B471" s="263">
        <v>104221</v>
      </c>
      <c r="C471" s="259">
        <v>43581</v>
      </c>
      <c r="D471" s="258" t="s">
        <v>3802</v>
      </c>
      <c r="E471" s="258" t="s">
        <v>3803</v>
      </c>
      <c r="F471" s="258" t="s">
        <v>956</v>
      </c>
      <c r="G471" s="258" t="s">
        <v>3804</v>
      </c>
      <c r="H471" s="258" t="s">
        <v>3805</v>
      </c>
      <c r="I471" s="258" t="s">
        <v>3806</v>
      </c>
      <c r="J471" s="258" t="s">
        <v>4260</v>
      </c>
      <c r="K471" s="261">
        <v>4</v>
      </c>
      <c r="L471" s="258"/>
      <c r="M471" s="262">
        <v>5550392241</v>
      </c>
      <c r="N471" s="262"/>
      <c r="O471" s="263" t="s">
        <v>381</v>
      </c>
    </row>
    <row r="472" spans="1:15" x14ac:dyDescent="0.35">
      <c r="A472" s="258" t="s">
        <v>2436</v>
      </c>
      <c r="B472" s="258">
        <v>104222</v>
      </c>
      <c r="C472" s="259">
        <v>43581</v>
      </c>
      <c r="D472" s="258" t="s">
        <v>1678</v>
      </c>
      <c r="E472" s="258" t="s">
        <v>1679</v>
      </c>
      <c r="F472" s="258" t="s">
        <v>958</v>
      </c>
      <c r="G472" s="258" t="s">
        <v>235</v>
      </c>
      <c r="H472" s="258" t="s">
        <v>870</v>
      </c>
      <c r="I472" s="258" t="s">
        <v>154</v>
      </c>
      <c r="J472" s="260">
        <v>3817</v>
      </c>
      <c r="K472" s="261">
        <v>4</v>
      </c>
      <c r="L472" s="258" t="s">
        <v>919</v>
      </c>
      <c r="M472" s="262">
        <v>5363782725</v>
      </c>
      <c r="N472" s="262">
        <v>21394194946</v>
      </c>
      <c r="O472" s="263" t="s">
        <v>381</v>
      </c>
    </row>
    <row r="473" spans="1:15" x14ac:dyDescent="0.35">
      <c r="A473" s="258" t="s">
        <v>2438</v>
      </c>
      <c r="B473" s="258">
        <v>104223</v>
      </c>
      <c r="C473" s="259">
        <v>43581</v>
      </c>
      <c r="D473" s="258" t="s">
        <v>2540</v>
      </c>
      <c r="E473" s="258" t="s">
        <v>2541</v>
      </c>
      <c r="F473" s="258" t="s">
        <v>918</v>
      </c>
      <c r="G473" s="258" t="s">
        <v>235</v>
      </c>
      <c r="H473" s="258" t="s">
        <v>862</v>
      </c>
      <c r="I473" s="258" t="s">
        <v>139</v>
      </c>
      <c r="J473" s="260">
        <v>2012</v>
      </c>
      <c r="K473" s="261">
        <v>4</v>
      </c>
      <c r="L473" s="258"/>
      <c r="M473" s="262">
        <v>5053708047</v>
      </c>
      <c r="N473" s="262">
        <v>52609008628</v>
      </c>
      <c r="O473" s="258" t="s">
        <v>381</v>
      </c>
    </row>
    <row r="474" spans="1:15" x14ac:dyDescent="0.35">
      <c r="A474" s="258" t="s">
        <v>926</v>
      </c>
      <c r="B474" s="263">
        <v>104129</v>
      </c>
      <c r="C474" s="259">
        <v>43581</v>
      </c>
      <c r="D474" s="258" t="s">
        <v>1236</v>
      </c>
      <c r="E474" s="258" t="s">
        <v>1237</v>
      </c>
      <c r="F474" s="258" t="s">
        <v>866</v>
      </c>
      <c r="G474" s="258" t="s">
        <v>235</v>
      </c>
      <c r="H474" s="258" t="s">
        <v>870</v>
      </c>
      <c r="I474" s="258" t="s">
        <v>154</v>
      </c>
      <c r="J474" s="258" t="s">
        <v>4261</v>
      </c>
      <c r="K474" s="261">
        <v>4</v>
      </c>
      <c r="L474" s="258"/>
      <c r="M474" s="262">
        <v>5053709235</v>
      </c>
      <c r="N474" s="262"/>
      <c r="O474" s="258" t="s">
        <v>459</v>
      </c>
    </row>
    <row r="475" spans="1:15" x14ac:dyDescent="0.35">
      <c r="A475" s="258" t="s">
        <v>2305</v>
      </c>
      <c r="B475" s="263">
        <v>104130</v>
      </c>
      <c r="C475" s="259">
        <v>43581</v>
      </c>
      <c r="D475" s="258" t="s">
        <v>3060</v>
      </c>
      <c r="E475" s="258" t="s">
        <v>3061</v>
      </c>
      <c r="F475" s="258" t="s">
        <v>1040</v>
      </c>
      <c r="G475" s="258" t="s">
        <v>235</v>
      </c>
      <c r="H475" s="258" t="s">
        <v>870</v>
      </c>
      <c r="I475" s="258" t="s">
        <v>141</v>
      </c>
      <c r="J475" s="258" t="s">
        <v>4189</v>
      </c>
      <c r="K475" s="261">
        <v>4</v>
      </c>
      <c r="L475" s="258"/>
      <c r="M475" s="262">
        <v>5324544630</v>
      </c>
      <c r="N475" s="262" t="s">
        <v>3807</v>
      </c>
      <c r="O475" s="263" t="s">
        <v>459</v>
      </c>
    </row>
    <row r="476" spans="1:15" x14ac:dyDescent="0.35">
      <c r="A476" s="258" t="s">
        <v>2428</v>
      </c>
      <c r="B476" s="263">
        <v>104131</v>
      </c>
      <c r="C476" s="259">
        <v>43581</v>
      </c>
      <c r="D476" s="258" t="s">
        <v>3040</v>
      </c>
      <c r="E476" s="258" t="s">
        <v>3041</v>
      </c>
      <c r="F476" s="258" t="s">
        <v>937</v>
      </c>
      <c r="G476" s="258" t="s">
        <v>235</v>
      </c>
      <c r="H476" s="258" t="s">
        <v>870</v>
      </c>
      <c r="I476" s="258" t="s">
        <v>139</v>
      </c>
      <c r="J476" s="258" t="s">
        <v>4152</v>
      </c>
      <c r="K476" s="261">
        <v>4</v>
      </c>
      <c r="L476" s="258"/>
      <c r="M476" s="262">
        <v>5443399357</v>
      </c>
      <c r="N476" s="262" t="s">
        <v>3808</v>
      </c>
      <c r="O476" s="258" t="s">
        <v>459</v>
      </c>
    </row>
    <row r="477" spans="1:15" x14ac:dyDescent="0.35">
      <c r="A477" s="258" t="s">
        <v>888</v>
      </c>
      <c r="B477" s="258">
        <v>104132</v>
      </c>
      <c r="C477" s="259">
        <v>43581</v>
      </c>
      <c r="D477" s="258" t="s">
        <v>2800</v>
      </c>
      <c r="E477" s="258" t="s">
        <v>2801</v>
      </c>
      <c r="F477" s="258" t="s">
        <v>2802</v>
      </c>
      <c r="G477" s="258" t="s">
        <v>875</v>
      </c>
      <c r="H477" s="258" t="s">
        <v>1988</v>
      </c>
      <c r="I477" s="258" t="s">
        <v>464</v>
      </c>
      <c r="J477" s="260" t="s">
        <v>4145</v>
      </c>
      <c r="K477" s="261">
        <v>4</v>
      </c>
      <c r="L477" s="258"/>
      <c r="M477" s="262">
        <v>5363890298</v>
      </c>
      <c r="N477" s="262" t="s">
        <v>3809</v>
      </c>
      <c r="O477" s="258" t="s">
        <v>459</v>
      </c>
    </row>
    <row r="478" spans="1:15" x14ac:dyDescent="0.35">
      <c r="A478" s="258" t="s">
        <v>1092</v>
      </c>
      <c r="B478" s="258">
        <v>104133</v>
      </c>
      <c r="C478" s="259">
        <v>43581</v>
      </c>
      <c r="D478" s="258" t="s">
        <v>3158</v>
      </c>
      <c r="E478" s="258" t="s">
        <v>3159</v>
      </c>
      <c r="F478" s="258" t="s">
        <v>1088</v>
      </c>
      <c r="G478" s="258" t="s">
        <v>879</v>
      </c>
      <c r="H478" s="258" t="s">
        <v>3810</v>
      </c>
      <c r="I478" s="258" t="s">
        <v>148</v>
      </c>
      <c r="J478" s="260" t="s">
        <v>4262</v>
      </c>
      <c r="K478" s="261">
        <v>4</v>
      </c>
      <c r="L478" s="258"/>
      <c r="M478" s="262">
        <v>5052536232</v>
      </c>
      <c r="N478" s="262"/>
      <c r="O478" s="258" t="s">
        <v>459</v>
      </c>
    </row>
    <row r="479" spans="1:15" x14ac:dyDescent="0.35">
      <c r="A479" s="258" t="s">
        <v>2307</v>
      </c>
      <c r="B479" s="263">
        <v>104134</v>
      </c>
      <c r="C479" s="259">
        <v>43581</v>
      </c>
      <c r="D479" s="258" t="s">
        <v>2131</v>
      </c>
      <c r="E479" s="258" t="s">
        <v>2132</v>
      </c>
      <c r="F479" s="258" t="s">
        <v>2689</v>
      </c>
      <c r="G479" s="258" t="s">
        <v>867</v>
      </c>
      <c r="H479" s="258" t="s">
        <v>1323</v>
      </c>
      <c r="I479" s="258" t="s">
        <v>139</v>
      </c>
      <c r="J479" s="258" t="s">
        <v>4187</v>
      </c>
      <c r="K479" s="261">
        <v>4</v>
      </c>
      <c r="L479" s="258"/>
      <c r="M479" s="262">
        <v>5373032104</v>
      </c>
      <c r="N479" s="262" t="s">
        <v>3811</v>
      </c>
      <c r="O479" s="258" t="s">
        <v>459</v>
      </c>
    </row>
    <row r="480" spans="1:15" x14ac:dyDescent="0.35">
      <c r="A480" s="258" t="s">
        <v>899</v>
      </c>
      <c r="B480" s="258">
        <v>104135</v>
      </c>
      <c r="C480" s="259">
        <v>43581</v>
      </c>
      <c r="D480" s="258" t="s">
        <v>1751</v>
      </c>
      <c r="E480" s="258" t="s">
        <v>1752</v>
      </c>
      <c r="F480" s="258" t="s">
        <v>1753</v>
      </c>
      <c r="G480" s="258" t="s">
        <v>879</v>
      </c>
      <c r="H480" s="258" t="s">
        <v>3670</v>
      </c>
      <c r="I480" s="258" t="s">
        <v>3812</v>
      </c>
      <c r="J480" s="260" t="s">
        <v>4156</v>
      </c>
      <c r="K480" s="261">
        <v>4</v>
      </c>
      <c r="L480" s="258"/>
      <c r="M480" s="262">
        <v>5059063500</v>
      </c>
      <c r="N480" s="262"/>
      <c r="O480" s="258" t="s">
        <v>459</v>
      </c>
    </row>
    <row r="481" spans="1:15" x14ac:dyDescent="0.35">
      <c r="A481" s="258" t="s">
        <v>984</v>
      </c>
      <c r="B481" s="258">
        <v>104136</v>
      </c>
      <c r="C481" s="259">
        <v>43581</v>
      </c>
      <c r="D481" s="258" t="s">
        <v>3813</v>
      </c>
      <c r="E481" s="258" t="s">
        <v>3814</v>
      </c>
      <c r="F481" s="258" t="s">
        <v>2471</v>
      </c>
      <c r="G481" s="258" t="s">
        <v>2054</v>
      </c>
      <c r="H481" s="258" t="s">
        <v>2995</v>
      </c>
      <c r="I481" s="258" t="s">
        <v>1128</v>
      </c>
      <c r="J481" s="260" t="s">
        <v>4190</v>
      </c>
      <c r="K481" s="261">
        <v>4</v>
      </c>
      <c r="L481" s="258"/>
      <c r="M481" s="262">
        <v>5442231012</v>
      </c>
      <c r="N481" s="262" t="s">
        <v>3624</v>
      </c>
      <c r="O481" s="258" t="s">
        <v>459</v>
      </c>
    </row>
    <row r="482" spans="1:15" x14ac:dyDescent="0.35">
      <c r="A482" s="258" t="s">
        <v>888</v>
      </c>
      <c r="B482" s="258">
        <v>104137</v>
      </c>
      <c r="C482" s="259">
        <v>43581</v>
      </c>
      <c r="D482" s="258" t="s">
        <v>1004</v>
      </c>
      <c r="E482" s="258" t="s">
        <v>1610</v>
      </c>
      <c r="F482" s="258" t="s">
        <v>1005</v>
      </c>
      <c r="G482" s="258" t="s">
        <v>235</v>
      </c>
      <c r="H482" s="258" t="s">
        <v>870</v>
      </c>
      <c r="I482" s="258" t="s">
        <v>154</v>
      </c>
      <c r="J482" s="260" t="s">
        <v>4228</v>
      </c>
      <c r="K482" s="261">
        <v>4</v>
      </c>
      <c r="L482" s="258" t="s">
        <v>1006</v>
      </c>
      <c r="M482" s="262">
        <v>5053508787</v>
      </c>
      <c r="N482" s="262" t="s">
        <v>1611</v>
      </c>
      <c r="O482" s="258" t="s">
        <v>459</v>
      </c>
    </row>
    <row r="483" spans="1:15" x14ac:dyDescent="0.35">
      <c r="A483" s="258" t="s">
        <v>899</v>
      </c>
      <c r="B483" s="258">
        <v>104138</v>
      </c>
      <c r="C483" s="259">
        <v>43581</v>
      </c>
      <c r="D483" s="258" t="s">
        <v>3815</v>
      </c>
      <c r="E483" s="258" t="s">
        <v>2660</v>
      </c>
      <c r="F483" s="258" t="s">
        <v>1040</v>
      </c>
      <c r="G483" s="258" t="s">
        <v>235</v>
      </c>
      <c r="H483" s="258" t="s">
        <v>870</v>
      </c>
      <c r="I483" s="258" t="s">
        <v>141</v>
      </c>
      <c r="J483" s="260" t="s">
        <v>4120</v>
      </c>
      <c r="K483" s="261">
        <v>4</v>
      </c>
      <c r="L483" s="258"/>
      <c r="M483" s="262">
        <v>5323918686</v>
      </c>
      <c r="N483" s="262">
        <v>6940049027</v>
      </c>
      <c r="O483" s="263" t="s">
        <v>459</v>
      </c>
    </row>
    <row r="484" spans="1:15" x14ac:dyDescent="0.35">
      <c r="A484" s="258" t="s">
        <v>2436</v>
      </c>
      <c r="B484" s="258">
        <v>104139</v>
      </c>
      <c r="C484" s="259">
        <v>43581</v>
      </c>
      <c r="D484" s="258" t="s">
        <v>3160</v>
      </c>
      <c r="E484" s="258" t="s">
        <v>3161</v>
      </c>
      <c r="F484" s="258" t="s">
        <v>1863</v>
      </c>
      <c r="G484" s="258" t="s">
        <v>875</v>
      </c>
      <c r="H484" s="258" t="s">
        <v>1988</v>
      </c>
      <c r="I484" s="258" t="s">
        <v>154</v>
      </c>
      <c r="J484" s="260" t="s">
        <v>4159</v>
      </c>
      <c r="K484" s="261">
        <v>4</v>
      </c>
      <c r="L484" s="258"/>
      <c r="M484" s="262">
        <v>5336239266</v>
      </c>
      <c r="N484" s="262"/>
      <c r="O484" s="263" t="s">
        <v>459</v>
      </c>
    </row>
    <row r="485" spans="1:15" x14ac:dyDescent="0.35">
      <c r="A485" s="258" t="s">
        <v>1103</v>
      </c>
      <c r="B485" s="258">
        <v>104224</v>
      </c>
      <c r="C485" s="259">
        <v>43582</v>
      </c>
      <c r="D485" s="258" t="s">
        <v>1410</v>
      </c>
      <c r="E485" s="258" t="s">
        <v>2070</v>
      </c>
      <c r="F485" s="258" t="s">
        <v>927</v>
      </c>
      <c r="G485" s="258" t="s">
        <v>3816</v>
      </c>
      <c r="H485" s="258" t="s">
        <v>3817</v>
      </c>
      <c r="I485" s="258" t="s">
        <v>146</v>
      </c>
      <c r="J485" s="260">
        <v>2415</v>
      </c>
      <c r="K485" s="261">
        <v>4</v>
      </c>
      <c r="L485" s="258"/>
      <c r="M485" s="262">
        <v>5452830001</v>
      </c>
      <c r="N485" s="262">
        <v>51775128994</v>
      </c>
      <c r="O485" s="263" t="s">
        <v>381</v>
      </c>
    </row>
    <row r="486" spans="1:15" x14ac:dyDescent="0.35">
      <c r="A486" s="258" t="s">
        <v>1799</v>
      </c>
      <c r="B486" s="258">
        <v>104225</v>
      </c>
      <c r="C486" s="259">
        <v>43582</v>
      </c>
      <c r="D486" s="258" t="s">
        <v>1813</v>
      </c>
      <c r="E486" s="258" t="s">
        <v>1814</v>
      </c>
      <c r="F486" s="258" t="s">
        <v>958</v>
      </c>
      <c r="G486" s="258" t="s">
        <v>235</v>
      </c>
      <c r="H486" s="258" t="s">
        <v>854</v>
      </c>
      <c r="I486" s="258" t="s">
        <v>159</v>
      </c>
      <c r="J486" s="260">
        <v>2412</v>
      </c>
      <c r="K486" s="261">
        <v>4</v>
      </c>
      <c r="L486" s="258"/>
      <c r="M486" s="262">
        <v>5323340000</v>
      </c>
      <c r="N486" s="262">
        <v>16201366746</v>
      </c>
      <c r="O486" s="258" t="s">
        <v>381</v>
      </c>
    </row>
    <row r="487" spans="1:15" x14ac:dyDescent="0.35">
      <c r="A487" s="258" t="s">
        <v>1103</v>
      </c>
      <c r="B487" s="258">
        <v>104226</v>
      </c>
      <c r="C487" s="259">
        <v>43582</v>
      </c>
      <c r="D487" s="258" t="s">
        <v>3050</v>
      </c>
      <c r="E487" s="258" t="s">
        <v>1393</v>
      </c>
      <c r="F487" s="258" t="s">
        <v>995</v>
      </c>
      <c r="G487" s="258" t="s">
        <v>1609</v>
      </c>
      <c r="H487" s="258" t="s">
        <v>3390</v>
      </c>
      <c r="I487" s="258" t="s">
        <v>164</v>
      </c>
      <c r="J487" s="260">
        <v>5011</v>
      </c>
      <c r="K487" s="261">
        <v>4</v>
      </c>
      <c r="L487" s="258"/>
      <c r="M487" s="262">
        <v>5366685020</v>
      </c>
      <c r="N487" s="262"/>
      <c r="O487" s="258" t="s">
        <v>381</v>
      </c>
    </row>
    <row r="488" spans="1:15" x14ac:dyDescent="0.35">
      <c r="A488" s="258" t="s">
        <v>2430</v>
      </c>
      <c r="B488" s="263">
        <v>104227</v>
      </c>
      <c r="C488" s="259">
        <v>43582</v>
      </c>
      <c r="D488" s="258" t="s">
        <v>3818</v>
      </c>
      <c r="E488" s="258" t="s">
        <v>3819</v>
      </c>
      <c r="F488" s="258" t="s">
        <v>3297</v>
      </c>
      <c r="G488" s="258" t="s">
        <v>235</v>
      </c>
      <c r="H488" s="258" t="s">
        <v>3542</v>
      </c>
      <c r="I488" s="258" t="s">
        <v>128</v>
      </c>
      <c r="J488" s="258">
        <v>3714</v>
      </c>
      <c r="K488" s="261">
        <v>4</v>
      </c>
      <c r="L488" s="258"/>
      <c r="M488" s="262" t="s">
        <v>3820</v>
      </c>
      <c r="N488" s="262">
        <v>26374027832</v>
      </c>
      <c r="O488" s="263" t="s">
        <v>381</v>
      </c>
    </row>
    <row r="489" spans="1:15" x14ac:dyDescent="0.35">
      <c r="A489" s="258" t="s">
        <v>864</v>
      </c>
      <c r="B489" s="263">
        <v>104228</v>
      </c>
      <c r="C489" s="259">
        <v>43582</v>
      </c>
      <c r="D489" s="258" t="s">
        <v>2146</v>
      </c>
      <c r="E489" s="258" t="s">
        <v>2147</v>
      </c>
      <c r="F489" s="258" t="s">
        <v>978</v>
      </c>
      <c r="G489" s="258" t="s">
        <v>235</v>
      </c>
      <c r="H489" s="258" t="s">
        <v>3821</v>
      </c>
      <c r="I489" s="258" t="s">
        <v>891</v>
      </c>
      <c r="J489" s="258">
        <v>3312</v>
      </c>
      <c r="K489" s="261">
        <v>4</v>
      </c>
      <c r="L489" s="258"/>
      <c r="M489" s="262">
        <v>5056245225</v>
      </c>
      <c r="N489" s="262">
        <v>49915257192</v>
      </c>
      <c r="O489" s="263" t="s">
        <v>381</v>
      </c>
    </row>
    <row r="490" spans="1:15" x14ac:dyDescent="0.35">
      <c r="A490" s="258" t="s">
        <v>856</v>
      </c>
      <c r="B490" s="263">
        <v>104229</v>
      </c>
      <c r="C490" s="259">
        <v>43582</v>
      </c>
      <c r="D490" s="258" t="s">
        <v>3822</v>
      </c>
      <c r="E490" s="258" t="s">
        <v>3823</v>
      </c>
      <c r="F490" s="258" t="s">
        <v>894</v>
      </c>
      <c r="G490" s="258" t="s">
        <v>875</v>
      </c>
      <c r="H490" s="258" t="s">
        <v>3824</v>
      </c>
      <c r="I490" s="258" t="s">
        <v>546</v>
      </c>
      <c r="J490" s="258">
        <v>3515</v>
      </c>
      <c r="K490" s="261">
        <v>4</v>
      </c>
      <c r="L490" s="258"/>
      <c r="M490" s="262">
        <v>5055836385</v>
      </c>
      <c r="N490" s="262">
        <v>23968108434</v>
      </c>
      <c r="O490" s="258" t="s">
        <v>381</v>
      </c>
    </row>
    <row r="491" spans="1:15" x14ac:dyDescent="0.35">
      <c r="A491" s="258" t="s">
        <v>899</v>
      </c>
      <c r="B491" s="258">
        <v>104140</v>
      </c>
      <c r="C491" s="259">
        <v>43582</v>
      </c>
      <c r="D491" s="258" t="s">
        <v>2013</v>
      </c>
      <c r="E491" s="258" t="s">
        <v>2014</v>
      </c>
      <c r="F491" s="258" t="s">
        <v>1011</v>
      </c>
      <c r="G491" s="258" t="s">
        <v>3825</v>
      </c>
      <c r="H491" s="258" t="s">
        <v>3826</v>
      </c>
      <c r="I491" s="258" t="s">
        <v>154</v>
      </c>
      <c r="J491" s="260" t="s">
        <v>3827</v>
      </c>
      <c r="K491" s="261">
        <v>4</v>
      </c>
      <c r="L491" s="258"/>
      <c r="M491" s="262" t="s">
        <v>2797</v>
      </c>
      <c r="N491" s="262">
        <v>18040302629</v>
      </c>
      <c r="O491" s="258" t="s">
        <v>459</v>
      </c>
    </row>
    <row r="492" spans="1:15" x14ac:dyDescent="0.35">
      <c r="A492" s="258" t="s">
        <v>1034</v>
      </c>
      <c r="B492" s="258">
        <v>104141</v>
      </c>
      <c r="C492" s="259">
        <v>43582</v>
      </c>
      <c r="D492" s="258" t="s">
        <v>3231</v>
      </c>
      <c r="E492" s="258" t="s">
        <v>3232</v>
      </c>
      <c r="F492" s="258" t="s">
        <v>884</v>
      </c>
      <c r="G492" s="258" t="s">
        <v>235</v>
      </c>
      <c r="H492" s="258" t="s">
        <v>870</v>
      </c>
      <c r="I492" s="258" t="s">
        <v>949</v>
      </c>
      <c r="J492" s="260">
        <v>5118</v>
      </c>
      <c r="K492" s="261">
        <v>4</v>
      </c>
      <c r="L492" s="258"/>
      <c r="M492" s="262" t="s">
        <v>3828</v>
      </c>
      <c r="N492" s="262">
        <v>26492221020</v>
      </c>
      <c r="O492" s="258" t="s">
        <v>459</v>
      </c>
    </row>
    <row r="493" spans="1:15" x14ac:dyDescent="0.35">
      <c r="A493" s="258" t="s">
        <v>1034</v>
      </c>
      <c r="B493" s="263">
        <v>104142</v>
      </c>
      <c r="C493" s="259">
        <v>43582</v>
      </c>
      <c r="D493" s="258" t="s">
        <v>3238</v>
      </c>
      <c r="E493" s="258" t="s">
        <v>3239</v>
      </c>
      <c r="F493" s="258" t="s">
        <v>884</v>
      </c>
      <c r="G493" s="258" t="s">
        <v>235</v>
      </c>
      <c r="H493" s="258" t="s">
        <v>870</v>
      </c>
      <c r="I493" s="258" t="s">
        <v>949</v>
      </c>
      <c r="J493" s="258">
        <v>5118</v>
      </c>
      <c r="K493" s="261">
        <v>4</v>
      </c>
      <c r="L493" s="258"/>
      <c r="M493" s="262" t="s">
        <v>3240</v>
      </c>
      <c r="N493" s="262">
        <v>10821072674</v>
      </c>
      <c r="O493" s="258" t="s">
        <v>459</v>
      </c>
    </row>
    <row r="494" spans="1:15" x14ac:dyDescent="0.35">
      <c r="A494" s="258" t="s">
        <v>2429</v>
      </c>
      <c r="B494" s="263">
        <v>104143</v>
      </c>
      <c r="C494" s="259">
        <v>43582</v>
      </c>
      <c r="D494" s="258" t="s">
        <v>3229</v>
      </c>
      <c r="E494" s="258" t="s">
        <v>3230</v>
      </c>
      <c r="F494" s="258" t="s">
        <v>884</v>
      </c>
      <c r="G494" s="258" t="s">
        <v>235</v>
      </c>
      <c r="H494" s="258" t="s">
        <v>870</v>
      </c>
      <c r="I494" s="258" t="s">
        <v>949</v>
      </c>
      <c r="J494" s="258">
        <v>5118</v>
      </c>
      <c r="K494" s="261">
        <v>4</v>
      </c>
      <c r="L494" s="258"/>
      <c r="M494" s="262" t="s">
        <v>3829</v>
      </c>
      <c r="N494" s="262">
        <v>12325496260</v>
      </c>
      <c r="O494" s="258" t="s">
        <v>459</v>
      </c>
    </row>
    <row r="495" spans="1:15" x14ac:dyDescent="0.35">
      <c r="A495" s="258" t="s">
        <v>1209</v>
      </c>
      <c r="B495" s="258">
        <v>104144</v>
      </c>
      <c r="C495" s="259">
        <v>43582</v>
      </c>
      <c r="D495" s="258" t="s">
        <v>3830</v>
      </c>
      <c r="E495" s="258" t="s">
        <v>3831</v>
      </c>
      <c r="F495" s="258" t="s">
        <v>3832</v>
      </c>
      <c r="G495" s="258" t="s">
        <v>235</v>
      </c>
      <c r="H495" s="258" t="s">
        <v>870</v>
      </c>
      <c r="I495" s="258" t="s">
        <v>863</v>
      </c>
      <c r="J495" s="260">
        <v>4815</v>
      </c>
      <c r="K495" s="261">
        <v>4</v>
      </c>
      <c r="L495" s="258"/>
      <c r="M495" s="262" t="s">
        <v>3833</v>
      </c>
      <c r="N495" s="262">
        <v>33484738886</v>
      </c>
      <c r="O495" s="258" t="s">
        <v>459</v>
      </c>
    </row>
    <row r="496" spans="1:15" x14ac:dyDescent="0.35">
      <c r="A496" s="258" t="s">
        <v>1034</v>
      </c>
      <c r="B496" s="258">
        <v>104146</v>
      </c>
      <c r="C496" s="259">
        <v>43582</v>
      </c>
      <c r="D496" s="258" t="s">
        <v>2609</v>
      </c>
      <c r="E496" s="258" t="s">
        <v>2610</v>
      </c>
      <c r="F496" s="258" t="s">
        <v>878</v>
      </c>
      <c r="G496" s="258" t="s">
        <v>235</v>
      </c>
      <c r="H496" s="258" t="s">
        <v>870</v>
      </c>
      <c r="I496" s="258" t="s">
        <v>908</v>
      </c>
      <c r="J496" s="260">
        <v>3918</v>
      </c>
      <c r="K496" s="261">
        <v>4</v>
      </c>
      <c r="L496" s="258"/>
      <c r="M496" s="262" t="s">
        <v>3834</v>
      </c>
      <c r="N496" s="262">
        <v>35275886554</v>
      </c>
      <c r="O496" s="263" t="s">
        <v>459</v>
      </c>
    </row>
    <row r="497" spans="1:15" x14ac:dyDescent="0.35">
      <c r="A497" s="258" t="s">
        <v>1799</v>
      </c>
      <c r="B497" s="258">
        <v>104147</v>
      </c>
      <c r="C497" s="259">
        <v>43582</v>
      </c>
      <c r="D497" s="258" t="s">
        <v>2736</v>
      </c>
      <c r="E497" s="258" t="s">
        <v>2737</v>
      </c>
      <c r="F497" s="258" t="s">
        <v>968</v>
      </c>
      <c r="G497" s="258" t="s">
        <v>875</v>
      </c>
      <c r="H497" s="258" t="s">
        <v>1988</v>
      </c>
      <c r="I497" s="258" t="s">
        <v>159</v>
      </c>
      <c r="J497" s="260">
        <v>2117</v>
      </c>
      <c r="K497" s="261">
        <v>4</v>
      </c>
      <c r="L497" s="258"/>
      <c r="M497" s="262" t="s">
        <v>2738</v>
      </c>
      <c r="N497" s="262">
        <v>12766481948</v>
      </c>
      <c r="O497" s="258" t="s">
        <v>459</v>
      </c>
    </row>
    <row r="498" spans="1:15" x14ac:dyDescent="0.35">
      <c r="A498" s="258" t="s">
        <v>1103</v>
      </c>
      <c r="B498" s="258">
        <v>104148</v>
      </c>
      <c r="C498" s="259">
        <v>43582</v>
      </c>
      <c r="D498" s="258" t="s">
        <v>2565</v>
      </c>
      <c r="E498" s="258" t="s">
        <v>2566</v>
      </c>
      <c r="F498" s="258" t="s">
        <v>1806</v>
      </c>
      <c r="G498" s="258" t="s">
        <v>235</v>
      </c>
      <c r="H498" s="258" t="s">
        <v>870</v>
      </c>
      <c r="I498" s="258" t="s">
        <v>148</v>
      </c>
      <c r="J498" s="260">
        <v>3817</v>
      </c>
      <c r="K498" s="261">
        <v>4</v>
      </c>
      <c r="L498" s="258"/>
      <c r="M498" s="262" t="s">
        <v>2567</v>
      </c>
      <c r="N498" s="262">
        <v>25786061588</v>
      </c>
      <c r="O498" s="258" t="s">
        <v>459</v>
      </c>
    </row>
    <row r="499" spans="1:15" x14ac:dyDescent="0.35">
      <c r="A499" s="258" t="s">
        <v>852</v>
      </c>
      <c r="B499" s="258">
        <v>104149</v>
      </c>
      <c r="C499" s="259">
        <v>43582</v>
      </c>
      <c r="D499" s="258" t="s">
        <v>2232</v>
      </c>
      <c r="E499" s="258" t="s">
        <v>1739</v>
      </c>
      <c r="F499" s="258" t="s">
        <v>898</v>
      </c>
      <c r="G499" s="258" t="s">
        <v>235</v>
      </c>
      <c r="H499" s="258" t="s">
        <v>854</v>
      </c>
      <c r="I499" s="258" t="s">
        <v>3835</v>
      </c>
      <c r="J499" s="260">
        <v>4515</v>
      </c>
      <c r="K499" s="261">
        <v>4</v>
      </c>
      <c r="L499" s="258"/>
      <c r="M499" s="262" t="s">
        <v>2823</v>
      </c>
      <c r="N499" s="262">
        <v>12919463050</v>
      </c>
      <c r="O499" s="258" t="s">
        <v>459</v>
      </c>
    </row>
    <row r="500" spans="1:15" x14ac:dyDescent="0.35">
      <c r="A500" s="258" t="s">
        <v>1220</v>
      </c>
      <c r="B500" s="258">
        <v>104150</v>
      </c>
      <c r="C500" s="259">
        <v>43582</v>
      </c>
      <c r="D500" s="258" t="s">
        <v>1719</v>
      </c>
      <c r="E500" s="258" t="s">
        <v>1720</v>
      </c>
      <c r="F500" s="258" t="s">
        <v>1028</v>
      </c>
      <c r="G500" s="258" t="s">
        <v>875</v>
      </c>
      <c r="H500" s="258" t="s">
        <v>886</v>
      </c>
      <c r="I500" s="258" t="s">
        <v>154</v>
      </c>
      <c r="J500" s="260">
        <v>5114</v>
      </c>
      <c r="K500" s="261">
        <v>4</v>
      </c>
      <c r="L500" s="258"/>
      <c r="M500" s="262" t="s">
        <v>2822</v>
      </c>
      <c r="N500" s="262"/>
      <c r="O500" s="258" t="s">
        <v>459</v>
      </c>
    </row>
    <row r="501" spans="1:15" x14ac:dyDescent="0.35">
      <c r="A501" s="258" t="s">
        <v>852</v>
      </c>
      <c r="B501" s="263">
        <v>104151</v>
      </c>
      <c r="C501" s="259">
        <v>43582</v>
      </c>
      <c r="D501" s="258" t="s">
        <v>3836</v>
      </c>
      <c r="E501" s="258" t="s">
        <v>3837</v>
      </c>
      <c r="F501" s="258" t="s">
        <v>3838</v>
      </c>
      <c r="G501" s="258" t="s">
        <v>2769</v>
      </c>
      <c r="H501" s="258" t="s">
        <v>3817</v>
      </c>
      <c r="I501" s="258" t="s">
        <v>3839</v>
      </c>
      <c r="J501" s="258">
        <v>3218</v>
      </c>
      <c r="K501" s="261">
        <v>4</v>
      </c>
      <c r="L501" s="258"/>
      <c r="M501" s="262" t="s">
        <v>3840</v>
      </c>
      <c r="N501" s="262">
        <v>18937265034</v>
      </c>
      <c r="O501" s="263" t="s">
        <v>459</v>
      </c>
    </row>
    <row r="502" spans="1:15" x14ac:dyDescent="0.35">
      <c r="A502" s="258" t="s">
        <v>916</v>
      </c>
      <c r="B502" s="258">
        <v>104152</v>
      </c>
      <c r="C502" s="259">
        <v>43582</v>
      </c>
      <c r="D502" s="258" t="s">
        <v>2668</v>
      </c>
      <c r="E502" s="258" t="s">
        <v>2669</v>
      </c>
      <c r="F502" s="258" t="s">
        <v>1054</v>
      </c>
      <c r="G502" s="258" t="s">
        <v>875</v>
      </c>
      <c r="H502" s="258" t="s">
        <v>3841</v>
      </c>
      <c r="I502" s="258" t="s">
        <v>176</v>
      </c>
      <c r="J502" s="260">
        <v>3418</v>
      </c>
      <c r="K502" s="261">
        <v>4</v>
      </c>
      <c r="L502" s="258"/>
      <c r="M502" s="262" t="s">
        <v>2670</v>
      </c>
      <c r="N502" s="262">
        <v>4700038989</v>
      </c>
      <c r="O502" s="258" t="s">
        <v>459</v>
      </c>
    </row>
    <row r="503" spans="1:15" x14ac:dyDescent="0.35">
      <c r="A503" s="258" t="s">
        <v>916</v>
      </c>
      <c r="B503" s="258">
        <v>104153</v>
      </c>
      <c r="C503" s="259">
        <v>43582</v>
      </c>
      <c r="D503" s="258" t="s">
        <v>1823</v>
      </c>
      <c r="E503" s="258" t="s">
        <v>3085</v>
      </c>
      <c r="F503" s="258" t="s">
        <v>1010</v>
      </c>
      <c r="G503" s="258" t="s">
        <v>867</v>
      </c>
      <c r="H503" s="258" t="s">
        <v>3842</v>
      </c>
      <c r="I503" s="258" t="s">
        <v>908</v>
      </c>
      <c r="J503" s="260">
        <v>3609</v>
      </c>
      <c r="K503" s="261">
        <v>4</v>
      </c>
      <c r="L503" s="258"/>
      <c r="M503" s="262" t="s">
        <v>3843</v>
      </c>
      <c r="N503" s="262">
        <v>11311530230</v>
      </c>
      <c r="O503" s="258" t="s">
        <v>459</v>
      </c>
    </row>
    <row r="504" spans="1:15" x14ac:dyDescent="0.35">
      <c r="A504" s="258" t="s">
        <v>864</v>
      </c>
      <c r="B504" s="258">
        <v>104154</v>
      </c>
      <c r="C504" s="259">
        <v>43582</v>
      </c>
      <c r="D504" s="258" t="s">
        <v>2526</v>
      </c>
      <c r="E504" s="258" t="s">
        <v>2527</v>
      </c>
      <c r="F504" s="258" t="s">
        <v>898</v>
      </c>
      <c r="G504" s="258" t="s">
        <v>235</v>
      </c>
      <c r="H504" s="258" t="s">
        <v>870</v>
      </c>
      <c r="I504" s="258" t="s">
        <v>154</v>
      </c>
      <c r="J504" s="260">
        <v>3817</v>
      </c>
      <c r="K504" s="261">
        <v>5</v>
      </c>
      <c r="L504" s="258" t="s">
        <v>2528</v>
      </c>
      <c r="M504" s="262" t="s">
        <v>2529</v>
      </c>
      <c r="N504" s="262">
        <v>23537162942</v>
      </c>
      <c r="O504" s="263" t="s">
        <v>459</v>
      </c>
    </row>
    <row r="505" spans="1:15" x14ac:dyDescent="0.35">
      <c r="A505" s="258" t="s">
        <v>852</v>
      </c>
      <c r="B505" s="258">
        <v>104155</v>
      </c>
      <c r="C505" s="259">
        <v>43584</v>
      </c>
      <c r="D505" s="258" t="s">
        <v>3844</v>
      </c>
      <c r="E505" s="258" t="s">
        <v>3225</v>
      </c>
      <c r="F505" s="258" t="s">
        <v>1163</v>
      </c>
      <c r="G505" s="258" t="s">
        <v>235</v>
      </c>
      <c r="H505" s="258" t="s">
        <v>870</v>
      </c>
      <c r="I505" s="258" t="s">
        <v>154</v>
      </c>
      <c r="J505" s="260" t="s">
        <v>4238</v>
      </c>
      <c r="K505" s="261">
        <v>4</v>
      </c>
      <c r="L505" s="258"/>
      <c r="M505" s="262">
        <v>5445234387</v>
      </c>
      <c r="N505" s="262" t="s">
        <v>3845</v>
      </c>
      <c r="O505" s="258" t="s">
        <v>459</v>
      </c>
    </row>
    <row r="506" spans="1:15" x14ac:dyDescent="0.35">
      <c r="A506" s="258" t="s">
        <v>864</v>
      </c>
      <c r="B506" s="263">
        <v>104156</v>
      </c>
      <c r="C506" s="259">
        <v>43584</v>
      </c>
      <c r="D506" s="258" t="s">
        <v>3844</v>
      </c>
      <c r="E506" s="258" t="s">
        <v>3223</v>
      </c>
      <c r="F506" s="258" t="s">
        <v>1163</v>
      </c>
      <c r="G506" s="258" t="s">
        <v>235</v>
      </c>
      <c r="H506" s="258" t="s">
        <v>870</v>
      </c>
      <c r="I506" s="258" t="s">
        <v>3224</v>
      </c>
      <c r="J506" s="258" t="s">
        <v>4238</v>
      </c>
      <c r="K506" s="261">
        <v>4</v>
      </c>
      <c r="L506" s="258"/>
      <c r="M506" s="262">
        <v>5445234387</v>
      </c>
      <c r="N506" s="262" t="s">
        <v>3845</v>
      </c>
      <c r="O506" s="258" t="s">
        <v>459</v>
      </c>
    </row>
    <row r="507" spans="1:15" x14ac:dyDescent="0.35">
      <c r="A507" s="258" t="s">
        <v>974</v>
      </c>
      <c r="B507" s="258">
        <v>104157</v>
      </c>
      <c r="C507" s="259">
        <v>43584</v>
      </c>
      <c r="D507" s="258" t="s">
        <v>2196</v>
      </c>
      <c r="E507" s="258" t="s">
        <v>2197</v>
      </c>
      <c r="F507" s="258" t="s">
        <v>911</v>
      </c>
      <c r="G507" s="258" t="s">
        <v>235</v>
      </c>
      <c r="H507" s="258" t="s">
        <v>870</v>
      </c>
      <c r="I507" s="258" t="s">
        <v>126</v>
      </c>
      <c r="J507" s="260" t="s">
        <v>4209</v>
      </c>
      <c r="K507" s="261">
        <v>4</v>
      </c>
      <c r="L507" s="258"/>
      <c r="M507" s="262">
        <v>5397219927</v>
      </c>
      <c r="N507" s="262">
        <v>18955273066</v>
      </c>
      <c r="O507" s="258" t="s">
        <v>459</v>
      </c>
    </row>
    <row r="508" spans="1:15" x14ac:dyDescent="0.35">
      <c r="A508" s="258" t="s">
        <v>945</v>
      </c>
      <c r="B508" s="258">
        <v>104158</v>
      </c>
      <c r="C508" s="259">
        <v>43584</v>
      </c>
      <c r="D508" s="258" t="s">
        <v>3846</v>
      </c>
      <c r="E508" s="258" t="s">
        <v>3847</v>
      </c>
      <c r="F508" s="258" t="s">
        <v>898</v>
      </c>
      <c r="G508" s="258" t="s">
        <v>963</v>
      </c>
      <c r="H508" s="258" t="s">
        <v>3737</v>
      </c>
      <c r="I508" s="258" t="s">
        <v>141</v>
      </c>
      <c r="J508" s="260" t="s">
        <v>3848</v>
      </c>
      <c r="K508" s="261">
        <v>4</v>
      </c>
      <c r="L508" s="258"/>
      <c r="M508" s="262">
        <v>5358679119</v>
      </c>
      <c r="N508" s="262" t="s">
        <v>3849</v>
      </c>
      <c r="O508" s="258" t="s">
        <v>459</v>
      </c>
    </row>
    <row r="509" spans="1:15" x14ac:dyDescent="0.35">
      <c r="A509" s="258" t="s">
        <v>852</v>
      </c>
      <c r="B509" s="263">
        <v>104159</v>
      </c>
      <c r="C509" s="259">
        <v>43584</v>
      </c>
      <c r="D509" s="258" t="s">
        <v>3850</v>
      </c>
      <c r="E509" s="258" t="s">
        <v>3851</v>
      </c>
      <c r="F509" s="258" t="s">
        <v>1125</v>
      </c>
      <c r="G509" s="258" t="s">
        <v>1696</v>
      </c>
      <c r="H509" s="258" t="s">
        <v>3852</v>
      </c>
      <c r="I509" s="258" t="s">
        <v>3853</v>
      </c>
      <c r="J509" s="258" t="s">
        <v>3854</v>
      </c>
      <c r="K509" s="261">
        <v>4</v>
      </c>
      <c r="L509" s="258"/>
      <c r="M509" s="262" t="s">
        <v>3855</v>
      </c>
      <c r="N509" s="262"/>
      <c r="O509" s="258" t="s">
        <v>459</v>
      </c>
    </row>
    <row r="510" spans="1:15" x14ac:dyDescent="0.35">
      <c r="A510" s="258" t="s">
        <v>939</v>
      </c>
      <c r="B510" s="258">
        <v>104230</v>
      </c>
      <c r="C510" s="259">
        <v>43584</v>
      </c>
      <c r="D510" s="258" t="s">
        <v>2490</v>
      </c>
      <c r="E510" s="258" t="s">
        <v>2491</v>
      </c>
      <c r="F510" s="258" t="s">
        <v>927</v>
      </c>
      <c r="G510" s="258" t="s">
        <v>875</v>
      </c>
      <c r="H510" s="258" t="s">
        <v>895</v>
      </c>
      <c r="I510" s="258" t="s">
        <v>159</v>
      </c>
      <c r="J510" s="258">
        <v>1515</v>
      </c>
      <c r="K510" s="261">
        <v>4</v>
      </c>
      <c r="L510" s="258"/>
      <c r="M510" s="262">
        <v>5555255314</v>
      </c>
      <c r="N510" s="262">
        <v>21247196158</v>
      </c>
      <c r="O510" s="258" t="s">
        <v>381</v>
      </c>
    </row>
    <row r="511" spans="1:15" x14ac:dyDescent="0.35">
      <c r="A511" s="258" t="s">
        <v>974</v>
      </c>
      <c r="B511" s="258">
        <v>104231</v>
      </c>
      <c r="C511" s="259">
        <v>43584</v>
      </c>
      <c r="D511" s="258" t="s">
        <v>3597</v>
      </c>
      <c r="E511" s="258" t="s">
        <v>3856</v>
      </c>
      <c r="F511" s="258" t="s">
        <v>2067</v>
      </c>
      <c r="G511" s="258" t="s">
        <v>3533</v>
      </c>
      <c r="H511" s="258" t="s">
        <v>3857</v>
      </c>
      <c r="I511" s="258" t="s">
        <v>1827</v>
      </c>
      <c r="J511" s="258">
        <v>3018</v>
      </c>
      <c r="K511" s="261">
        <v>4</v>
      </c>
      <c r="L511" s="258"/>
      <c r="M511" s="262">
        <v>5325852784</v>
      </c>
      <c r="N511" s="262">
        <v>16603313508</v>
      </c>
      <c r="O511" s="263" t="s">
        <v>381</v>
      </c>
    </row>
    <row r="512" spans="1:15" x14ac:dyDescent="0.35">
      <c r="A512" s="258" t="s">
        <v>1220</v>
      </c>
      <c r="B512" s="258">
        <v>104232</v>
      </c>
      <c r="C512" s="259">
        <v>43584</v>
      </c>
      <c r="D512" s="258" t="s">
        <v>2225</v>
      </c>
      <c r="E512" s="258" t="s">
        <v>2226</v>
      </c>
      <c r="F512" s="258" t="s">
        <v>918</v>
      </c>
      <c r="G512" s="258" t="s">
        <v>235</v>
      </c>
      <c r="H512" s="258" t="s">
        <v>870</v>
      </c>
      <c r="I512" s="258" t="s">
        <v>141</v>
      </c>
      <c r="J512" s="260">
        <v>3715</v>
      </c>
      <c r="K512" s="261">
        <v>4</v>
      </c>
      <c r="L512" s="258"/>
      <c r="M512" s="262">
        <v>5373706990</v>
      </c>
      <c r="N512" s="262">
        <v>46648206848</v>
      </c>
      <c r="O512" s="263" t="s">
        <v>381</v>
      </c>
    </row>
    <row r="513" spans="1:15" x14ac:dyDescent="0.35">
      <c r="A513" s="258" t="s">
        <v>934</v>
      </c>
      <c r="B513" s="258">
        <v>104160</v>
      </c>
      <c r="C513" s="259">
        <v>43585</v>
      </c>
      <c r="D513" s="258" t="s">
        <v>3858</v>
      </c>
      <c r="E513" s="258" t="s">
        <v>3859</v>
      </c>
      <c r="F513" s="258" t="s">
        <v>878</v>
      </c>
      <c r="G513" s="258" t="s">
        <v>235</v>
      </c>
      <c r="H513" s="258" t="s">
        <v>870</v>
      </c>
      <c r="I513" s="258" t="s">
        <v>2120</v>
      </c>
      <c r="J513" s="260">
        <v>4017</v>
      </c>
      <c r="K513" s="261">
        <v>4</v>
      </c>
      <c r="L513" s="258"/>
      <c r="M513" s="262" t="s">
        <v>3860</v>
      </c>
      <c r="N513" s="262">
        <v>23837280384</v>
      </c>
      <c r="O513" s="258" t="s">
        <v>459</v>
      </c>
    </row>
    <row r="514" spans="1:15" x14ac:dyDescent="0.35">
      <c r="A514" s="258" t="s">
        <v>934</v>
      </c>
      <c r="B514" s="258">
        <v>104161</v>
      </c>
      <c r="C514" s="259">
        <v>43585</v>
      </c>
      <c r="D514" s="258" t="s">
        <v>1354</v>
      </c>
      <c r="E514" s="258" t="s">
        <v>1355</v>
      </c>
      <c r="F514" s="258" t="s">
        <v>898</v>
      </c>
      <c r="G514" s="258" t="s">
        <v>235</v>
      </c>
      <c r="H514" s="258" t="s">
        <v>870</v>
      </c>
      <c r="I514" s="258" t="s">
        <v>3861</v>
      </c>
      <c r="J514" s="260">
        <v>4016</v>
      </c>
      <c r="K514" s="261">
        <v>4</v>
      </c>
      <c r="L514" s="258"/>
      <c r="M514" s="262" t="s">
        <v>2698</v>
      </c>
      <c r="N514" s="262">
        <v>25987013836</v>
      </c>
      <c r="O514" s="258" t="s">
        <v>459</v>
      </c>
    </row>
    <row r="515" spans="1:15" x14ac:dyDescent="0.35">
      <c r="A515" s="258" t="s">
        <v>945</v>
      </c>
      <c r="B515" s="258">
        <v>104162</v>
      </c>
      <c r="C515" s="259">
        <v>43585</v>
      </c>
      <c r="D515" s="258" t="s">
        <v>2562</v>
      </c>
      <c r="E515" s="258" t="s">
        <v>2577</v>
      </c>
      <c r="F515" s="258" t="s">
        <v>980</v>
      </c>
      <c r="G515" s="258" t="s">
        <v>235</v>
      </c>
      <c r="H515" s="258" t="s">
        <v>870</v>
      </c>
      <c r="I515" s="258" t="s">
        <v>141</v>
      </c>
      <c r="J515" s="260">
        <v>4318</v>
      </c>
      <c r="K515" s="261">
        <v>4</v>
      </c>
      <c r="L515" s="258"/>
      <c r="M515" s="262" t="s">
        <v>2564</v>
      </c>
      <c r="N515" s="262">
        <v>8370080316</v>
      </c>
      <c r="O515" s="258" t="s">
        <v>459</v>
      </c>
    </row>
    <row r="516" spans="1:15" x14ac:dyDescent="0.35">
      <c r="A516" s="258" t="s">
        <v>939</v>
      </c>
      <c r="B516" s="263">
        <v>104163</v>
      </c>
      <c r="C516" s="259">
        <v>43585</v>
      </c>
      <c r="D516" s="258" t="s">
        <v>3862</v>
      </c>
      <c r="E516" s="258" t="s">
        <v>2583</v>
      </c>
      <c r="F516" s="258" t="s">
        <v>955</v>
      </c>
      <c r="G516" s="258" t="s">
        <v>235</v>
      </c>
      <c r="H516" s="258" t="s">
        <v>870</v>
      </c>
      <c r="I516" s="258" t="s">
        <v>2071</v>
      </c>
      <c r="J516" s="258">
        <v>4018</v>
      </c>
      <c r="K516" s="261">
        <v>4</v>
      </c>
      <c r="L516" s="258"/>
      <c r="M516" s="262" t="s">
        <v>2584</v>
      </c>
      <c r="N516" s="262">
        <v>20582637418</v>
      </c>
      <c r="O516" s="258" t="s">
        <v>459</v>
      </c>
    </row>
    <row r="517" spans="1:15" x14ac:dyDescent="0.35">
      <c r="A517" s="258" t="s">
        <v>852</v>
      </c>
      <c r="B517" s="263">
        <v>104164</v>
      </c>
      <c r="C517" s="259">
        <v>43585</v>
      </c>
      <c r="D517" s="258" t="s">
        <v>3863</v>
      </c>
      <c r="E517" s="258" t="s">
        <v>3864</v>
      </c>
      <c r="F517" s="258" t="s">
        <v>1219</v>
      </c>
      <c r="G517" s="258" t="s">
        <v>963</v>
      </c>
      <c r="H517" s="258" t="s">
        <v>3445</v>
      </c>
      <c r="I517" s="258" t="s">
        <v>154</v>
      </c>
      <c r="J517" s="258">
        <v>3817</v>
      </c>
      <c r="K517" s="261">
        <v>4</v>
      </c>
      <c r="L517" s="258"/>
      <c r="M517" s="262" t="s">
        <v>3865</v>
      </c>
      <c r="N517" s="262"/>
      <c r="O517" s="258" t="s">
        <v>459</v>
      </c>
    </row>
    <row r="518" spans="1:15" x14ac:dyDescent="0.35">
      <c r="A518" s="258" t="s">
        <v>909</v>
      </c>
      <c r="B518" s="258">
        <v>104165</v>
      </c>
      <c r="C518" s="259">
        <v>43585</v>
      </c>
      <c r="D518" s="258" t="s">
        <v>2668</v>
      </c>
      <c r="E518" s="258" t="s">
        <v>2671</v>
      </c>
      <c r="F518" s="258" t="s">
        <v>1054</v>
      </c>
      <c r="G518" s="258" t="s">
        <v>875</v>
      </c>
      <c r="H518" s="258" t="s">
        <v>1988</v>
      </c>
      <c r="I518" s="258" t="s">
        <v>176</v>
      </c>
      <c r="J518" s="260">
        <v>3418</v>
      </c>
      <c r="K518" s="261">
        <v>4</v>
      </c>
      <c r="L518" s="258"/>
      <c r="M518" s="262" t="s">
        <v>2670</v>
      </c>
      <c r="N518" s="262">
        <v>4700038989</v>
      </c>
      <c r="O518" s="263" t="s">
        <v>459</v>
      </c>
    </row>
    <row r="519" spans="1:15" x14ac:dyDescent="0.35">
      <c r="A519" s="258" t="s">
        <v>856</v>
      </c>
      <c r="B519" s="258">
        <v>104233</v>
      </c>
      <c r="C519" s="259">
        <v>43585</v>
      </c>
      <c r="D519" s="258" t="s">
        <v>3072</v>
      </c>
      <c r="E519" s="258" t="s">
        <v>3073</v>
      </c>
      <c r="F519" s="258" t="s">
        <v>896</v>
      </c>
      <c r="G519" s="258" t="s">
        <v>1177</v>
      </c>
      <c r="H519" s="258" t="s">
        <v>3866</v>
      </c>
      <c r="I519" s="258" t="s">
        <v>154</v>
      </c>
      <c r="J519" s="260" t="s">
        <v>4199</v>
      </c>
      <c r="K519" s="261">
        <v>4</v>
      </c>
      <c r="L519" s="258"/>
      <c r="M519" s="262"/>
      <c r="N519" s="262"/>
      <c r="O519" s="263" t="s">
        <v>381</v>
      </c>
    </row>
    <row r="520" spans="1:15" x14ac:dyDescent="0.35">
      <c r="A520" s="258" t="s">
        <v>939</v>
      </c>
      <c r="B520" s="258">
        <v>104234</v>
      </c>
      <c r="C520" s="259">
        <v>43585</v>
      </c>
      <c r="D520" s="258" t="s">
        <v>1046</v>
      </c>
      <c r="E520" s="258" t="s">
        <v>1047</v>
      </c>
      <c r="F520" s="258" t="s">
        <v>958</v>
      </c>
      <c r="G520" s="258" t="s">
        <v>1177</v>
      </c>
      <c r="H520" s="258" t="s">
        <v>854</v>
      </c>
      <c r="I520" s="258" t="s">
        <v>154</v>
      </c>
      <c r="J520" s="260">
        <v>3512</v>
      </c>
      <c r="K520" s="261">
        <v>4</v>
      </c>
      <c r="L520" s="258"/>
      <c r="M520" s="262">
        <v>5324954520</v>
      </c>
      <c r="N520" s="262">
        <v>23842110584</v>
      </c>
      <c r="O520" s="263" t="s">
        <v>381</v>
      </c>
    </row>
    <row r="521" spans="1:15" x14ac:dyDescent="0.35">
      <c r="A521" s="258" t="s">
        <v>2508</v>
      </c>
      <c r="B521" s="258">
        <v>104235</v>
      </c>
      <c r="C521" s="259">
        <v>43585</v>
      </c>
      <c r="D521" s="258" t="s">
        <v>1207</v>
      </c>
      <c r="E521" s="258" t="s">
        <v>1949</v>
      </c>
      <c r="F521" s="258" t="s">
        <v>933</v>
      </c>
      <c r="G521" s="258" t="s">
        <v>1177</v>
      </c>
      <c r="H521" s="258" t="s">
        <v>854</v>
      </c>
      <c r="I521" s="258" t="s">
        <v>163</v>
      </c>
      <c r="J521" s="260">
        <v>4510</v>
      </c>
      <c r="K521" s="261">
        <v>4</v>
      </c>
      <c r="L521" s="258"/>
      <c r="M521" s="262"/>
      <c r="N521" s="262"/>
      <c r="O521" s="263" t="s">
        <v>381</v>
      </c>
    </row>
    <row r="522" spans="1:15" x14ac:dyDescent="0.35">
      <c r="A522" s="258" t="s">
        <v>960</v>
      </c>
      <c r="B522" s="258">
        <v>104236</v>
      </c>
      <c r="C522" s="259">
        <v>43585</v>
      </c>
      <c r="D522" s="258" t="s">
        <v>1749</v>
      </c>
      <c r="E522" s="258" t="s">
        <v>1750</v>
      </c>
      <c r="F522" s="258" t="s">
        <v>918</v>
      </c>
      <c r="G522" s="258" t="s">
        <v>3867</v>
      </c>
      <c r="H522" s="258" t="s">
        <v>3868</v>
      </c>
      <c r="I522" s="258" t="s">
        <v>2064</v>
      </c>
      <c r="J522" s="260" t="s">
        <v>3869</v>
      </c>
      <c r="K522" s="261">
        <v>4</v>
      </c>
      <c r="L522" s="258"/>
      <c r="M522" s="262">
        <v>5055039277</v>
      </c>
      <c r="N522" s="262">
        <v>5055039277</v>
      </c>
      <c r="O522" s="263" t="s">
        <v>381</v>
      </c>
    </row>
    <row r="523" spans="1:15" x14ac:dyDescent="0.35">
      <c r="A523" s="258" t="s">
        <v>1092</v>
      </c>
      <c r="B523" s="258">
        <v>104166</v>
      </c>
      <c r="C523" s="259">
        <v>43586</v>
      </c>
      <c r="D523" s="258" t="s">
        <v>1848</v>
      </c>
      <c r="E523" s="258" t="s">
        <v>1849</v>
      </c>
      <c r="F523" s="258" t="s">
        <v>922</v>
      </c>
      <c r="G523" s="258" t="s">
        <v>875</v>
      </c>
      <c r="H523" s="258" t="s">
        <v>1988</v>
      </c>
      <c r="I523" s="258" t="s">
        <v>863</v>
      </c>
      <c r="J523" s="260" t="s">
        <v>4239</v>
      </c>
      <c r="K523" s="261">
        <v>4</v>
      </c>
      <c r="L523" s="258"/>
      <c r="M523" s="262">
        <v>5052423171</v>
      </c>
      <c r="N523" s="262">
        <v>30218095840</v>
      </c>
      <c r="O523" s="263" t="s">
        <v>459</v>
      </c>
    </row>
    <row r="524" spans="1:15" x14ac:dyDescent="0.35">
      <c r="A524" s="258" t="s">
        <v>882</v>
      </c>
      <c r="B524" s="258">
        <v>104167</v>
      </c>
      <c r="C524" s="259">
        <v>43586</v>
      </c>
      <c r="D524" s="258" t="s">
        <v>3023</v>
      </c>
      <c r="E524" s="258" t="s">
        <v>3024</v>
      </c>
      <c r="F524" s="258" t="s">
        <v>1160</v>
      </c>
      <c r="G524" s="258" t="s">
        <v>235</v>
      </c>
      <c r="H524" s="258" t="s">
        <v>3334</v>
      </c>
      <c r="I524" s="258" t="s">
        <v>3025</v>
      </c>
      <c r="J524" s="260" t="s">
        <v>4263</v>
      </c>
      <c r="K524" s="261">
        <v>4</v>
      </c>
      <c r="L524" s="258"/>
      <c r="M524" s="262">
        <v>5323918684</v>
      </c>
      <c r="N524" s="262" t="s">
        <v>3870</v>
      </c>
      <c r="O524" s="263" t="s">
        <v>459</v>
      </c>
    </row>
    <row r="525" spans="1:15" x14ac:dyDescent="0.35">
      <c r="A525" s="258" t="s">
        <v>882</v>
      </c>
      <c r="B525" s="258">
        <v>104169</v>
      </c>
      <c r="C525" s="259">
        <v>43586</v>
      </c>
      <c r="D525" s="258" t="s">
        <v>3096</v>
      </c>
      <c r="E525" s="258" t="s">
        <v>3097</v>
      </c>
      <c r="F525" s="258" t="s">
        <v>1054</v>
      </c>
      <c r="G525" s="258" t="s">
        <v>235</v>
      </c>
      <c r="H525" s="258" t="s">
        <v>870</v>
      </c>
      <c r="I525" s="258" t="s">
        <v>500</v>
      </c>
      <c r="J525" s="260" t="s">
        <v>4185</v>
      </c>
      <c r="K525" s="261">
        <v>4</v>
      </c>
      <c r="L525" s="258"/>
      <c r="M525" s="262">
        <v>5332450491</v>
      </c>
      <c r="N525" s="262" t="s">
        <v>3871</v>
      </c>
      <c r="O525" s="263" t="s">
        <v>459</v>
      </c>
    </row>
    <row r="526" spans="1:15" x14ac:dyDescent="0.35">
      <c r="A526" s="258" t="s">
        <v>882</v>
      </c>
      <c r="B526" s="258">
        <v>104170</v>
      </c>
      <c r="C526" s="259">
        <v>43586</v>
      </c>
      <c r="D526" s="258" t="s">
        <v>3872</v>
      </c>
      <c r="E526" s="258" t="s">
        <v>3873</v>
      </c>
      <c r="F526" s="258" t="s">
        <v>922</v>
      </c>
      <c r="G526" s="258" t="s">
        <v>3874</v>
      </c>
      <c r="H526" s="258" t="s">
        <v>3875</v>
      </c>
      <c r="I526" s="258" t="s">
        <v>1807</v>
      </c>
      <c r="J526" s="260" t="s">
        <v>4189</v>
      </c>
      <c r="K526" s="261">
        <v>4</v>
      </c>
      <c r="L526" s="258"/>
      <c r="M526" s="262">
        <v>5554850120</v>
      </c>
      <c r="N526" s="262" t="s">
        <v>3876</v>
      </c>
      <c r="O526" s="263" t="s">
        <v>459</v>
      </c>
    </row>
    <row r="527" spans="1:15" x14ac:dyDescent="0.35">
      <c r="A527" s="258" t="s">
        <v>887</v>
      </c>
      <c r="B527" s="258">
        <v>104237</v>
      </c>
      <c r="C527" s="259">
        <v>43586</v>
      </c>
      <c r="D527" s="258" t="s">
        <v>889</v>
      </c>
      <c r="E527" s="258" t="s">
        <v>1847</v>
      </c>
      <c r="F527" s="258" t="s">
        <v>980</v>
      </c>
      <c r="G527" s="258" t="s">
        <v>235</v>
      </c>
      <c r="H527" s="258" t="s">
        <v>1279</v>
      </c>
      <c r="I527" s="258" t="s">
        <v>159</v>
      </c>
      <c r="J527" s="260">
        <v>4015</v>
      </c>
      <c r="K527" s="261">
        <v>4</v>
      </c>
      <c r="L527" s="258"/>
      <c r="M527" s="262">
        <v>5064568657</v>
      </c>
      <c r="N527" s="262" t="e">
        <v>#NAME?</v>
      </c>
      <c r="O527" s="263" t="s">
        <v>381</v>
      </c>
    </row>
    <row r="528" spans="1:15" x14ac:dyDescent="0.35">
      <c r="A528" s="258" t="s">
        <v>882</v>
      </c>
      <c r="B528" s="258">
        <v>104238</v>
      </c>
      <c r="C528" s="259">
        <v>43586</v>
      </c>
      <c r="D528" s="258" t="s">
        <v>2980</v>
      </c>
      <c r="E528" s="258" t="s">
        <v>2981</v>
      </c>
      <c r="F528" s="258" t="s">
        <v>896</v>
      </c>
      <c r="G528" s="258" t="s">
        <v>867</v>
      </c>
      <c r="H528" s="258" t="s">
        <v>3877</v>
      </c>
      <c r="I528" s="258" t="s">
        <v>154</v>
      </c>
      <c r="J528" s="260">
        <v>4413</v>
      </c>
      <c r="K528" s="261">
        <v>4</v>
      </c>
      <c r="L528" s="258" t="s">
        <v>919</v>
      </c>
      <c r="M528" s="262">
        <v>5057738863</v>
      </c>
      <c r="N528" s="262">
        <v>23512122176</v>
      </c>
      <c r="O528" s="263" t="s">
        <v>381</v>
      </c>
    </row>
    <row r="529" spans="1:15" x14ac:dyDescent="0.35">
      <c r="A529" s="258" t="s">
        <v>2539</v>
      </c>
      <c r="B529" s="258">
        <v>104239</v>
      </c>
      <c r="C529" s="259">
        <v>43586</v>
      </c>
      <c r="D529" s="258" t="s">
        <v>1374</v>
      </c>
      <c r="E529" s="258" t="s">
        <v>1375</v>
      </c>
      <c r="F529" s="258" t="s">
        <v>1645</v>
      </c>
      <c r="G529" s="258" t="s">
        <v>875</v>
      </c>
      <c r="H529" s="258" t="s">
        <v>3449</v>
      </c>
      <c r="I529" s="258" t="s">
        <v>556</v>
      </c>
      <c r="J529" s="260">
        <v>3514</v>
      </c>
      <c r="K529" s="261">
        <v>4</v>
      </c>
      <c r="L529" s="258"/>
      <c r="M529" s="262"/>
      <c r="N529" s="262"/>
      <c r="O529" s="263" t="s">
        <v>381</v>
      </c>
    </row>
    <row r="530" spans="1:15" x14ac:dyDescent="0.35">
      <c r="A530" s="258" t="s">
        <v>888</v>
      </c>
      <c r="B530" s="258">
        <v>104240</v>
      </c>
      <c r="C530" s="259">
        <v>43586</v>
      </c>
      <c r="D530" s="258" t="s">
        <v>3878</v>
      </c>
      <c r="E530" s="258" t="s">
        <v>3879</v>
      </c>
      <c r="F530" s="258" t="s">
        <v>3297</v>
      </c>
      <c r="G530" s="258" t="s">
        <v>867</v>
      </c>
      <c r="H530" s="258" t="s">
        <v>3280</v>
      </c>
      <c r="I530" s="258" t="s">
        <v>116</v>
      </c>
      <c r="J530" s="260" t="s">
        <v>4219</v>
      </c>
      <c r="K530" s="261">
        <v>4</v>
      </c>
      <c r="L530" s="258"/>
      <c r="M530" s="262">
        <v>5435601863</v>
      </c>
      <c r="N530" s="262" t="s">
        <v>3880</v>
      </c>
      <c r="O530" s="263" t="s">
        <v>381</v>
      </c>
    </row>
    <row r="531" spans="1:15" x14ac:dyDescent="0.35">
      <c r="A531" s="258" t="s">
        <v>887</v>
      </c>
      <c r="B531" s="258">
        <v>104241</v>
      </c>
      <c r="C531" s="259">
        <v>43586</v>
      </c>
      <c r="D531" s="258" t="s">
        <v>1742</v>
      </c>
      <c r="E531" s="258" t="s">
        <v>1395</v>
      </c>
      <c r="F531" s="258" t="s">
        <v>958</v>
      </c>
      <c r="G531" s="258" t="s">
        <v>235</v>
      </c>
      <c r="H531" s="258" t="s">
        <v>870</v>
      </c>
      <c r="I531" s="258" t="s">
        <v>154</v>
      </c>
      <c r="J531" s="260">
        <v>3314</v>
      </c>
      <c r="K531" s="261">
        <v>4</v>
      </c>
      <c r="L531" s="258" t="s">
        <v>919</v>
      </c>
      <c r="M531" s="262">
        <v>5063883996</v>
      </c>
      <c r="N531" s="262">
        <v>16805584478</v>
      </c>
      <c r="O531" s="263" t="s">
        <v>381</v>
      </c>
    </row>
    <row r="532" spans="1:15" x14ac:dyDescent="0.35">
      <c r="A532" s="258" t="s">
        <v>852</v>
      </c>
      <c r="B532" s="258">
        <v>104242</v>
      </c>
      <c r="C532" s="259">
        <v>43587</v>
      </c>
      <c r="D532" s="258" t="s">
        <v>889</v>
      </c>
      <c r="E532" s="258" t="s">
        <v>3891</v>
      </c>
      <c r="F532" s="258" t="s">
        <v>980</v>
      </c>
      <c r="G532" s="258" t="s">
        <v>235</v>
      </c>
      <c r="H532" s="258" t="s">
        <v>870</v>
      </c>
      <c r="I532" s="258" t="s">
        <v>159</v>
      </c>
      <c r="J532" s="260">
        <v>4915</v>
      </c>
      <c r="K532" s="261">
        <v>4</v>
      </c>
      <c r="L532" s="258"/>
      <c r="M532" s="262">
        <v>5064568657</v>
      </c>
      <c r="N532" s="262"/>
      <c r="O532" s="263" t="s">
        <v>381</v>
      </c>
    </row>
    <row r="533" spans="1:15" x14ac:dyDescent="0.35">
      <c r="A533" s="258" t="s">
        <v>852</v>
      </c>
      <c r="B533" s="258">
        <v>104243</v>
      </c>
      <c r="C533" s="259">
        <v>43587</v>
      </c>
      <c r="D533" s="258" t="s">
        <v>3892</v>
      </c>
      <c r="E533" s="258" t="s">
        <v>3893</v>
      </c>
      <c r="F533" s="258" t="s">
        <v>2067</v>
      </c>
      <c r="G533" s="258" t="s">
        <v>235</v>
      </c>
      <c r="H533" s="258" t="s">
        <v>3341</v>
      </c>
      <c r="I533" s="258" t="s">
        <v>96</v>
      </c>
      <c r="J533" s="260">
        <v>3618</v>
      </c>
      <c r="K533" s="261">
        <v>4</v>
      </c>
      <c r="L533" s="258"/>
      <c r="M533" s="262">
        <v>5559843280</v>
      </c>
      <c r="N533" s="262">
        <v>22162168312</v>
      </c>
      <c r="O533" s="263" t="s">
        <v>381</v>
      </c>
    </row>
    <row r="534" spans="1:15" x14ac:dyDescent="0.35">
      <c r="A534" s="258" t="s">
        <v>877</v>
      </c>
      <c r="B534" s="258">
        <v>104244</v>
      </c>
      <c r="C534" s="259">
        <v>43587</v>
      </c>
      <c r="D534" s="258" t="s">
        <v>3894</v>
      </c>
      <c r="E534" s="258" t="s">
        <v>3895</v>
      </c>
      <c r="F534" s="258" t="s">
        <v>896</v>
      </c>
      <c r="G534" s="258" t="s">
        <v>235</v>
      </c>
      <c r="H534" s="258" t="s">
        <v>854</v>
      </c>
      <c r="I534" s="258" t="s">
        <v>139</v>
      </c>
      <c r="J534" s="260">
        <v>3514</v>
      </c>
      <c r="K534" s="261">
        <v>4</v>
      </c>
      <c r="L534" s="258"/>
      <c r="M534" s="262">
        <v>5353602065</v>
      </c>
      <c r="N534" s="262">
        <v>20095237266</v>
      </c>
      <c r="O534" s="263" t="s">
        <v>381</v>
      </c>
    </row>
    <row r="535" spans="1:15" x14ac:dyDescent="0.35">
      <c r="A535" s="258" t="s">
        <v>1799</v>
      </c>
      <c r="B535" s="258">
        <v>104171</v>
      </c>
      <c r="C535" s="259">
        <v>43587</v>
      </c>
      <c r="D535" s="258" t="s">
        <v>3896</v>
      </c>
      <c r="E535" s="258" t="s">
        <v>3897</v>
      </c>
      <c r="F535" s="258" t="s">
        <v>924</v>
      </c>
      <c r="G535" s="258" t="s">
        <v>875</v>
      </c>
      <c r="H535" s="258" t="s">
        <v>886</v>
      </c>
      <c r="I535" s="258" t="s">
        <v>157</v>
      </c>
      <c r="J535" s="260" t="s">
        <v>4264</v>
      </c>
      <c r="K535" s="261">
        <v>4</v>
      </c>
      <c r="L535" s="258"/>
      <c r="M535" s="262">
        <v>5053042524</v>
      </c>
      <c r="N535" s="262"/>
      <c r="O535" s="263" t="s">
        <v>459</v>
      </c>
    </row>
    <row r="536" spans="1:15" x14ac:dyDescent="0.35">
      <c r="A536" s="258" t="s">
        <v>2431</v>
      </c>
      <c r="B536" s="258">
        <v>104172</v>
      </c>
      <c r="C536" s="259">
        <v>43587</v>
      </c>
      <c r="D536" s="258" t="s">
        <v>1004</v>
      </c>
      <c r="E536" s="258" t="s">
        <v>3898</v>
      </c>
      <c r="F536" s="258" t="s">
        <v>3899</v>
      </c>
      <c r="G536" s="258" t="s">
        <v>235</v>
      </c>
      <c r="H536" s="258" t="s">
        <v>854</v>
      </c>
      <c r="I536" s="258" t="s">
        <v>855</v>
      </c>
      <c r="J536" s="260" t="s">
        <v>4265</v>
      </c>
      <c r="K536" s="261">
        <v>4</v>
      </c>
      <c r="L536" s="258"/>
      <c r="M536" s="262">
        <v>5053042523</v>
      </c>
      <c r="N536" s="262" t="s">
        <v>1611</v>
      </c>
      <c r="O536" s="263" t="s">
        <v>459</v>
      </c>
    </row>
    <row r="537" spans="1:15" x14ac:dyDescent="0.35">
      <c r="A537" s="258" t="s">
        <v>916</v>
      </c>
      <c r="B537" s="258">
        <v>104173</v>
      </c>
      <c r="C537" s="259">
        <v>43587</v>
      </c>
      <c r="D537" s="258" t="s">
        <v>3900</v>
      </c>
      <c r="E537" s="258" t="s">
        <v>3901</v>
      </c>
      <c r="F537" s="258" t="s">
        <v>1010</v>
      </c>
      <c r="G537" s="258" t="s">
        <v>875</v>
      </c>
      <c r="H537" s="258" t="s">
        <v>1988</v>
      </c>
      <c r="I537" s="258" t="s">
        <v>170</v>
      </c>
      <c r="J537" s="260" t="s">
        <v>4112</v>
      </c>
      <c r="K537" s="261">
        <v>4</v>
      </c>
      <c r="L537" s="258"/>
      <c r="M537" s="262">
        <v>5372662125</v>
      </c>
      <c r="N537" s="262" t="s">
        <v>3902</v>
      </c>
      <c r="O537" s="263" t="s">
        <v>459</v>
      </c>
    </row>
    <row r="538" spans="1:15" x14ac:dyDescent="0.35">
      <c r="A538" s="258" t="s">
        <v>943</v>
      </c>
      <c r="B538" s="258">
        <v>104174</v>
      </c>
      <c r="C538" s="259">
        <v>43587</v>
      </c>
      <c r="D538" s="258" t="s">
        <v>3903</v>
      </c>
      <c r="E538" s="258" t="s">
        <v>3904</v>
      </c>
      <c r="F538" s="258" t="s">
        <v>866</v>
      </c>
      <c r="G538" s="258" t="s">
        <v>235</v>
      </c>
      <c r="H538" s="258" t="s">
        <v>854</v>
      </c>
      <c r="I538" s="258" t="s">
        <v>3905</v>
      </c>
      <c r="J538" s="260" t="s">
        <v>4266</v>
      </c>
      <c r="K538" s="261">
        <v>4</v>
      </c>
      <c r="L538" s="258"/>
      <c r="M538" s="262">
        <v>5055677270</v>
      </c>
      <c r="N538" s="262" t="s">
        <v>3906</v>
      </c>
      <c r="O538" s="263" t="s">
        <v>459</v>
      </c>
    </row>
    <row r="539" spans="1:15" x14ac:dyDescent="0.35">
      <c r="A539" s="258" t="s">
        <v>885</v>
      </c>
      <c r="B539" s="258">
        <v>104175</v>
      </c>
      <c r="C539" s="259">
        <v>43588</v>
      </c>
      <c r="D539" s="258" t="s">
        <v>1017</v>
      </c>
      <c r="E539" s="258" t="s">
        <v>1337</v>
      </c>
      <c r="F539" s="258" t="s">
        <v>1054</v>
      </c>
      <c r="G539" s="258" t="s">
        <v>3907</v>
      </c>
      <c r="H539" s="258" t="s">
        <v>3908</v>
      </c>
      <c r="I539" s="258" t="s">
        <v>500</v>
      </c>
      <c r="J539" s="260" t="s">
        <v>4267</v>
      </c>
      <c r="K539" s="261">
        <v>4</v>
      </c>
      <c r="L539" s="258"/>
      <c r="M539" s="262">
        <v>5083649480</v>
      </c>
      <c r="N539" s="262" t="s">
        <v>3909</v>
      </c>
      <c r="O539" s="263" t="s">
        <v>459</v>
      </c>
    </row>
    <row r="540" spans="1:15" x14ac:dyDescent="0.35">
      <c r="A540" s="258" t="s">
        <v>1034</v>
      </c>
      <c r="B540" s="258">
        <v>104177</v>
      </c>
      <c r="C540" s="259">
        <v>43588</v>
      </c>
      <c r="D540" s="258" t="s">
        <v>2557</v>
      </c>
      <c r="E540" s="258" t="s">
        <v>2558</v>
      </c>
      <c r="F540" s="258" t="s">
        <v>878</v>
      </c>
      <c r="G540" s="258" t="s">
        <v>235</v>
      </c>
      <c r="H540" s="258" t="s">
        <v>3312</v>
      </c>
      <c r="I540" s="258" t="s">
        <v>3910</v>
      </c>
      <c r="J540" s="260" t="s">
        <v>4180</v>
      </c>
      <c r="K540" s="261">
        <v>4</v>
      </c>
      <c r="L540" s="258"/>
      <c r="M540" s="262">
        <v>5309770770</v>
      </c>
      <c r="N540" s="262" t="s">
        <v>3911</v>
      </c>
      <c r="O540" s="263" t="s">
        <v>459</v>
      </c>
    </row>
    <row r="541" spans="1:15" x14ac:dyDescent="0.35">
      <c r="A541" s="258" t="s">
        <v>926</v>
      </c>
      <c r="B541" s="258">
        <v>104178</v>
      </c>
      <c r="C541" s="259">
        <v>43589</v>
      </c>
      <c r="D541" s="258" t="s">
        <v>3912</v>
      </c>
      <c r="E541" s="258" t="s">
        <v>3913</v>
      </c>
      <c r="F541" s="258" t="s">
        <v>1011</v>
      </c>
      <c r="G541" s="258" t="s">
        <v>235</v>
      </c>
      <c r="H541" s="258" t="s">
        <v>870</v>
      </c>
      <c r="I541" s="258" t="s">
        <v>154</v>
      </c>
      <c r="J541" s="260" t="s">
        <v>3914</v>
      </c>
      <c r="K541" s="261">
        <v>4</v>
      </c>
      <c r="L541" s="258"/>
      <c r="M541" s="262" t="s">
        <v>3915</v>
      </c>
      <c r="N541" s="262">
        <v>22015608576</v>
      </c>
      <c r="O541" s="263" t="s">
        <v>459</v>
      </c>
    </row>
    <row r="542" spans="1:15" x14ac:dyDescent="0.35">
      <c r="A542" s="258" t="s">
        <v>943</v>
      </c>
      <c r="B542" s="258">
        <v>104179</v>
      </c>
      <c r="C542" s="259">
        <v>43589</v>
      </c>
      <c r="D542" s="258" t="s">
        <v>1391</v>
      </c>
      <c r="E542" s="258" t="s">
        <v>1392</v>
      </c>
      <c r="F542" s="258" t="s">
        <v>937</v>
      </c>
      <c r="G542" s="258" t="s">
        <v>235</v>
      </c>
      <c r="H542" s="258" t="s">
        <v>854</v>
      </c>
      <c r="I542" s="258" t="s">
        <v>3483</v>
      </c>
      <c r="J542" s="260">
        <v>4215</v>
      </c>
      <c r="K542" s="261">
        <v>4</v>
      </c>
      <c r="L542" s="258"/>
      <c r="M542" s="262" t="s">
        <v>2713</v>
      </c>
      <c r="N542" s="262">
        <v>22552153522</v>
      </c>
      <c r="O542" s="263" t="s">
        <v>459</v>
      </c>
    </row>
    <row r="543" spans="1:15" x14ac:dyDescent="0.35">
      <c r="A543" s="258" t="s">
        <v>2432</v>
      </c>
      <c r="B543" s="258">
        <v>104180</v>
      </c>
      <c r="C543" s="259">
        <v>43589</v>
      </c>
      <c r="D543" s="258" t="s">
        <v>1107</v>
      </c>
      <c r="E543" s="258" t="s">
        <v>1108</v>
      </c>
      <c r="F543" s="258" t="s">
        <v>1009</v>
      </c>
      <c r="G543" s="258" t="s">
        <v>875</v>
      </c>
      <c r="H543" s="258" t="s">
        <v>1988</v>
      </c>
      <c r="I543" s="258" t="s">
        <v>871</v>
      </c>
      <c r="J543" s="260">
        <v>3415</v>
      </c>
      <c r="K543" s="261">
        <v>4</v>
      </c>
      <c r="L543" s="258"/>
      <c r="M543" s="262" t="s">
        <v>2768</v>
      </c>
      <c r="N543" s="262">
        <v>10376893502</v>
      </c>
      <c r="O543" s="263" t="s">
        <v>459</v>
      </c>
    </row>
    <row r="544" spans="1:15" x14ac:dyDescent="0.35">
      <c r="A544" s="258" t="s">
        <v>1034</v>
      </c>
      <c r="B544" s="258">
        <v>104181</v>
      </c>
      <c r="C544" s="259">
        <v>43589</v>
      </c>
      <c r="D544" s="258" t="s">
        <v>3916</v>
      </c>
      <c r="E544" s="258" t="s">
        <v>3917</v>
      </c>
      <c r="F544" s="258" t="s">
        <v>3228</v>
      </c>
      <c r="G544" s="258" t="s">
        <v>1164</v>
      </c>
      <c r="H544" s="258" t="s">
        <v>1344</v>
      </c>
      <c r="I544" s="258" t="s">
        <v>881</v>
      </c>
      <c r="J544" s="260">
        <v>218</v>
      </c>
      <c r="K544" s="261">
        <v>4</v>
      </c>
      <c r="L544" s="258"/>
      <c r="M544" s="262" t="s">
        <v>3918</v>
      </c>
      <c r="N544" s="262">
        <v>23770132634</v>
      </c>
      <c r="O544" s="263" t="s">
        <v>459</v>
      </c>
    </row>
    <row r="545" spans="1:15" x14ac:dyDescent="0.35">
      <c r="A545" s="258" t="s">
        <v>942</v>
      </c>
      <c r="B545" s="258">
        <v>104182</v>
      </c>
      <c r="C545" s="259">
        <v>43589</v>
      </c>
      <c r="D545" s="258" t="s">
        <v>3919</v>
      </c>
      <c r="E545" s="258" t="s">
        <v>3920</v>
      </c>
      <c r="F545" s="258" t="s">
        <v>1028</v>
      </c>
      <c r="G545" s="258" t="s">
        <v>3921</v>
      </c>
      <c r="H545" s="258" t="s">
        <v>874</v>
      </c>
      <c r="I545" s="258" t="s">
        <v>881</v>
      </c>
      <c r="J545" s="260">
        <v>5114</v>
      </c>
      <c r="K545" s="261">
        <v>4</v>
      </c>
      <c r="L545" s="258" t="s">
        <v>3922</v>
      </c>
      <c r="M545" s="262" t="s">
        <v>3923</v>
      </c>
      <c r="N545" s="262">
        <v>14251421220</v>
      </c>
      <c r="O545" s="263" t="s">
        <v>459</v>
      </c>
    </row>
    <row r="546" spans="1:15" x14ac:dyDescent="0.35">
      <c r="A546" s="258" t="s">
        <v>2305</v>
      </c>
      <c r="B546" s="258">
        <v>104183</v>
      </c>
      <c r="C546" s="259">
        <v>43589</v>
      </c>
      <c r="D546" s="258" t="s">
        <v>3112</v>
      </c>
      <c r="E546" s="258" t="s">
        <v>3924</v>
      </c>
      <c r="F546" s="258" t="s">
        <v>947</v>
      </c>
      <c r="G546" s="258" t="s">
        <v>875</v>
      </c>
      <c r="H546" s="258" t="s">
        <v>1988</v>
      </c>
      <c r="I546" s="258" t="s">
        <v>881</v>
      </c>
      <c r="J546" s="260">
        <v>4917</v>
      </c>
      <c r="K546" s="261">
        <v>4</v>
      </c>
      <c r="L546" s="258"/>
      <c r="M546" s="262" t="s">
        <v>3925</v>
      </c>
      <c r="N546" s="262">
        <v>18208302420</v>
      </c>
      <c r="O546" s="263" t="s">
        <v>459</v>
      </c>
    </row>
    <row r="547" spans="1:15" x14ac:dyDescent="0.35">
      <c r="A547" s="258" t="s">
        <v>2426</v>
      </c>
      <c r="B547" s="258">
        <v>104184</v>
      </c>
      <c r="C547" s="259">
        <v>43589</v>
      </c>
      <c r="D547" s="258" t="s">
        <v>3926</v>
      </c>
      <c r="E547" s="258" t="s">
        <v>2472</v>
      </c>
      <c r="F547" s="258" t="s">
        <v>937</v>
      </c>
      <c r="G547" s="258" t="s">
        <v>235</v>
      </c>
      <c r="H547" s="258" t="s">
        <v>3312</v>
      </c>
      <c r="I547" s="258" t="s">
        <v>915</v>
      </c>
      <c r="J547" s="260">
        <v>4118</v>
      </c>
      <c r="K547" s="261">
        <v>4</v>
      </c>
      <c r="L547" s="258"/>
      <c r="M547" s="262" t="s">
        <v>2474</v>
      </c>
      <c r="N547" s="262">
        <v>26696252660</v>
      </c>
      <c r="O547" s="263" t="s">
        <v>459</v>
      </c>
    </row>
    <row r="548" spans="1:15" x14ac:dyDescent="0.35">
      <c r="A548" s="258" t="s">
        <v>2306</v>
      </c>
      <c r="B548" s="258">
        <v>104185</v>
      </c>
      <c r="C548" s="259">
        <v>43589</v>
      </c>
      <c r="D548" s="258" t="s">
        <v>3927</v>
      </c>
      <c r="E548" s="258" t="s">
        <v>3928</v>
      </c>
      <c r="F548" s="258" t="s">
        <v>922</v>
      </c>
      <c r="G548" s="258" t="s">
        <v>1164</v>
      </c>
      <c r="H548" s="258" t="s">
        <v>1344</v>
      </c>
      <c r="I548" s="258" t="s">
        <v>1807</v>
      </c>
      <c r="J548" s="260">
        <v>4917</v>
      </c>
      <c r="K548" s="261">
        <v>4</v>
      </c>
      <c r="L548" s="258"/>
      <c r="M548" s="262" t="s">
        <v>3929</v>
      </c>
      <c r="N548" s="262">
        <v>53329325866</v>
      </c>
      <c r="O548" s="263" t="s">
        <v>459</v>
      </c>
    </row>
    <row r="549" spans="1:15" x14ac:dyDescent="0.35">
      <c r="A549" s="258" t="s">
        <v>2307</v>
      </c>
      <c r="B549" s="258">
        <v>104186</v>
      </c>
      <c r="C549" s="259">
        <v>43589</v>
      </c>
      <c r="D549" s="258" t="s">
        <v>3930</v>
      </c>
      <c r="E549" s="258" t="s">
        <v>3931</v>
      </c>
      <c r="F549" s="258" t="s">
        <v>878</v>
      </c>
      <c r="G549" s="258" t="s">
        <v>875</v>
      </c>
      <c r="H549" s="258" t="s">
        <v>1988</v>
      </c>
      <c r="I549" s="258" t="s">
        <v>154</v>
      </c>
      <c r="J549" s="260">
        <v>3317</v>
      </c>
      <c r="K549" s="261">
        <v>4</v>
      </c>
      <c r="L549" s="258"/>
      <c r="M549" s="262" t="s">
        <v>3932</v>
      </c>
      <c r="N549" s="262">
        <v>13592844488</v>
      </c>
      <c r="O549" s="263" t="s">
        <v>459</v>
      </c>
    </row>
    <row r="550" spans="1:15" x14ac:dyDescent="0.35">
      <c r="A550" s="258" t="s">
        <v>1220</v>
      </c>
      <c r="B550" s="258">
        <v>104187</v>
      </c>
      <c r="C550" s="259">
        <v>43589</v>
      </c>
      <c r="D550" s="258" t="s">
        <v>3933</v>
      </c>
      <c r="E550" s="258" t="s">
        <v>3934</v>
      </c>
      <c r="F550" s="258" t="s">
        <v>937</v>
      </c>
      <c r="G550" s="258" t="s">
        <v>1164</v>
      </c>
      <c r="H550" s="258" t="s">
        <v>3875</v>
      </c>
      <c r="I550" s="258" t="s">
        <v>3935</v>
      </c>
      <c r="J550" s="260">
        <v>4818</v>
      </c>
      <c r="K550" s="261">
        <v>4</v>
      </c>
      <c r="L550" s="258"/>
      <c r="M550" s="262" t="s">
        <v>3936</v>
      </c>
      <c r="N550" s="262">
        <v>22246165626</v>
      </c>
      <c r="O550" s="263" t="s">
        <v>459</v>
      </c>
    </row>
    <row r="551" spans="1:15" x14ac:dyDescent="0.35">
      <c r="A551" s="258" t="s">
        <v>2427</v>
      </c>
      <c r="B551" s="258">
        <v>104245</v>
      </c>
      <c r="C551" s="259">
        <v>43589</v>
      </c>
      <c r="D551" s="258" t="s">
        <v>3937</v>
      </c>
      <c r="E551" s="258" t="s">
        <v>3938</v>
      </c>
      <c r="F551" s="258" t="s">
        <v>941</v>
      </c>
      <c r="G551" s="258" t="s">
        <v>875</v>
      </c>
      <c r="H551" s="258" t="s">
        <v>1988</v>
      </c>
      <c r="I551" s="258" t="s">
        <v>128</v>
      </c>
      <c r="J551" s="260" t="s">
        <v>4268</v>
      </c>
      <c r="K551" s="261">
        <v>4</v>
      </c>
      <c r="L551" s="258"/>
      <c r="M551" s="262">
        <v>5325027110</v>
      </c>
      <c r="N551" s="262" t="s">
        <v>3939</v>
      </c>
      <c r="O551" s="263" t="s">
        <v>381</v>
      </c>
    </row>
    <row r="552" spans="1:15" x14ac:dyDescent="0.35">
      <c r="A552" s="258" t="s">
        <v>857</v>
      </c>
      <c r="B552" s="258">
        <v>104246</v>
      </c>
      <c r="C552" s="259">
        <v>43589</v>
      </c>
      <c r="D552" s="258" t="s">
        <v>1804</v>
      </c>
      <c r="E552" s="258" t="s">
        <v>1805</v>
      </c>
      <c r="F552" s="258" t="s">
        <v>958</v>
      </c>
      <c r="G552" s="258" t="s">
        <v>235</v>
      </c>
      <c r="H552" s="258" t="s">
        <v>854</v>
      </c>
      <c r="I552" s="258" t="s">
        <v>148</v>
      </c>
      <c r="J552" s="260">
        <v>2112</v>
      </c>
      <c r="K552" s="261">
        <v>4</v>
      </c>
      <c r="L552" s="258"/>
      <c r="M552" s="262">
        <v>5555631123</v>
      </c>
      <c r="N552" s="262">
        <v>20383227276</v>
      </c>
      <c r="O552" s="263" t="s">
        <v>381</v>
      </c>
    </row>
    <row r="553" spans="1:15" x14ac:dyDescent="0.35">
      <c r="A553" s="258" t="s">
        <v>2431</v>
      </c>
      <c r="B553" s="258">
        <v>104247</v>
      </c>
      <c r="C553" s="259">
        <v>43589</v>
      </c>
      <c r="D553" s="258" t="s">
        <v>3940</v>
      </c>
      <c r="E553" s="258" t="s">
        <v>3941</v>
      </c>
      <c r="F553" s="258" t="s">
        <v>927</v>
      </c>
      <c r="G553" s="258" t="s">
        <v>3942</v>
      </c>
      <c r="H553" s="258" t="s">
        <v>3943</v>
      </c>
      <c r="I553" s="258" t="s">
        <v>143</v>
      </c>
      <c r="J553" s="260" t="s">
        <v>4144</v>
      </c>
      <c r="K553" s="261">
        <v>4</v>
      </c>
      <c r="L553" s="258"/>
      <c r="M553" s="262">
        <v>5432998562</v>
      </c>
      <c r="N553" s="262" t="s">
        <v>3944</v>
      </c>
      <c r="O553" s="263" t="s">
        <v>381</v>
      </c>
    </row>
    <row r="554" spans="1:15" x14ac:dyDescent="0.35">
      <c r="A554" s="258" t="s">
        <v>916</v>
      </c>
      <c r="B554" s="258">
        <v>104248</v>
      </c>
      <c r="C554" s="259">
        <v>43589</v>
      </c>
      <c r="D554" s="258" t="s">
        <v>2098</v>
      </c>
      <c r="E554" s="258" t="s">
        <v>2099</v>
      </c>
      <c r="F554" s="258" t="s">
        <v>927</v>
      </c>
      <c r="G554" s="258" t="s">
        <v>875</v>
      </c>
      <c r="H554" s="258" t="s">
        <v>895</v>
      </c>
      <c r="I554" s="258" t="s">
        <v>152</v>
      </c>
      <c r="J554" s="260">
        <v>3514</v>
      </c>
      <c r="K554" s="261">
        <v>4</v>
      </c>
      <c r="L554" s="258"/>
      <c r="M554" s="262">
        <v>5322018430</v>
      </c>
      <c r="N554" s="262">
        <v>19819247056</v>
      </c>
      <c r="O554" s="263" t="s">
        <v>381</v>
      </c>
    </row>
    <row r="555" spans="1:15" x14ac:dyDescent="0.35">
      <c r="A555" s="258" t="s">
        <v>2539</v>
      </c>
      <c r="B555" s="258">
        <v>104249</v>
      </c>
      <c r="C555" s="259">
        <v>43589</v>
      </c>
      <c r="D555" s="258" t="s">
        <v>1156</v>
      </c>
      <c r="E555" s="258" t="s">
        <v>2166</v>
      </c>
      <c r="F555" s="258" t="s">
        <v>958</v>
      </c>
      <c r="G555" s="258" t="s">
        <v>235</v>
      </c>
      <c r="H555" s="258" t="s">
        <v>870</v>
      </c>
      <c r="I555" s="258" t="s">
        <v>154</v>
      </c>
      <c r="J555" s="260">
        <v>4116</v>
      </c>
      <c r="K555" s="261">
        <v>4</v>
      </c>
      <c r="L555" s="258"/>
      <c r="M555" s="262"/>
      <c r="N555" s="262"/>
      <c r="O555" s="263" t="s">
        <v>381</v>
      </c>
    </row>
    <row r="556" spans="1:15" x14ac:dyDescent="0.35">
      <c r="A556" s="258" t="s">
        <v>865</v>
      </c>
      <c r="B556" s="258">
        <v>104250</v>
      </c>
      <c r="C556" s="259">
        <v>43589</v>
      </c>
      <c r="D556" s="258" t="s">
        <v>1809</v>
      </c>
      <c r="E556" s="258" t="s">
        <v>1810</v>
      </c>
      <c r="F556" s="258" t="s">
        <v>1701</v>
      </c>
      <c r="G556" s="258" t="s">
        <v>235</v>
      </c>
      <c r="H556" s="258" t="s">
        <v>1279</v>
      </c>
      <c r="I556" s="258" t="s">
        <v>152</v>
      </c>
      <c r="J556" s="260">
        <v>4217</v>
      </c>
      <c r="K556" s="261">
        <v>4</v>
      </c>
      <c r="L556" s="258"/>
      <c r="M556" s="262">
        <v>5464276262</v>
      </c>
      <c r="N556" s="262">
        <v>22330162234</v>
      </c>
      <c r="O556" s="263" t="s">
        <v>381</v>
      </c>
    </row>
    <row r="557" spans="1:15" x14ac:dyDescent="0.35">
      <c r="A557" s="258" t="s">
        <v>899</v>
      </c>
      <c r="B557" s="258">
        <v>104251</v>
      </c>
      <c r="C557" s="259">
        <v>43591</v>
      </c>
      <c r="D557" s="258" t="s">
        <v>1743</v>
      </c>
      <c r="E557" s="258" t="s">
        <v>1744</v>
      </c>
      <c r="F557" s="258" t="s">
        <v>911</v>
      </c>
      <c r="G557" s="258" t="s">
        <v>235</v>
      </c>
      <c r="H557" s="258" t="s">
        <v>870</v>
      </c>
      <c r="I557" s="258" t="s">
        <v>133</v>
      </c>
      <c r="J557" s="260">
        <v>4115</v>
      </c>
      <c r="K557" s="261">
        <v>4</v>
      </c>
      <c r="L557" s="258"/>
      <c r="M557" s="262">
        <v>5063599208</v>
      </c>
      <c r="N557" s="262">
        <v>22327162308</v>
      </c>
      <c r="O557" s="263" t="s">
        <v>381</v>
      </c>
    </row>
    <row r="558" spans="1:15" x14ac:dyDescent="0.35">
      <c r="A558" s="258" t="s">
        <v>2539</v>
      </c>
      <c r="B558" s="258">
        <v>104252</v>
      </c>
      <c r="C558" s="259">
        <v>43591</v>
      </c>
      <c r="D558" s="258" t="s">
        <v>1714</v>
      </c>
      <c r="E558" s="258" t="s">
        <v>1715</v>
      </c>
      <c r="F558" s="258" t="s">
        <v>896</v>
      </c>
      <c r="G558" s="258" t="s">
        <v>235</v>
      </c>
      <c r="H558" s="258" t="s">
        <v>3945</v>
      </c>
      <c r="I558" s="258" t="s">
        <v>154</v>
      </c>
      <c r="J558" s="260">
        <v>3417</v>
      </c>
      <c r="K558" s="261">
        <v>4</v>
      </c>
      <c r="L558" s="258"/>
      <c r="M558" s="262">
        <v>5373349416</v>
      </c>
      <c r="N558" s="262">
        <v>13618437328</v>
      </c>
      <c r="O558" s="263" t="s">
        <v>381</v>
      </c>
    </row>
    <row r="559" spans="1:15" x14ac:dyDescent="0.35">
      <c r="A559" s="258" t="s">
        <v>852</v>
      </c>
      <c r="B559" s="258">
        <v>104188</v>
      </c>
      <c r="C559" s="259">
        <v>43591</v>
      </c>
      <c r="D559" s="258" t="s">
        <v>2516</v>
      </c>
      <c r="E559" s="258" t="s">
        <v>2517</v>
      </c>
      <c r="F559" s="258" t="s">
        <v>1009</v>
      </c>
      <c r="G559" s="258" t="s">
        <v>235</v>
      </c>
      <c r="H559" s="258" t="s">
        <v>1283</v>
      </c>
      <c r="I559" s="258" t="s">
        <v>144</v>
      </c>
      <c r="J559" s="260">
        <v>3416</v>
      </c>
      <c r="K559" s="261">
        <v>4</v>
      </c>
      <c r="L559" s="258"/>
      <c r="M559" s="262" t="s">
        <v>2518</v>
      </c>
      <c r="N559" s="262">
        <v>28939764794</v>
      </c>
      <c r="O559" s="263" t="s">
        <v>459</v>
      </c>
    </row>
    <row r="560" spans="1:15" x14ac:dyDescent="0.35">
      <c r="A560" s="258" t="s">
        <v>939</v>
      </c>
      <c r="B560" s="258">
        <v>104189</v>
      </c>
      <c r="C560" s="259">
        <v>43591</v>
      </c>
      <c r="D560" s="258" t="s">
        <v>2810</v>
      </c>
      <c r="E560" s="258" t="s">
        <v>3946</v>
      </c>
      <c r="F560" s="258" t="s">
        <v>1163</v>
      </c>
      <c r="G560" s="258" t="s">
        <v>235</v>
      </c>
      <c r="H560" s="258" t="s">
        <v>870</v>
      </c>
      <c r="I560" s="258" t="s">
        <v>171</v>
      </c>
      <c r="J560" s="260">
        <v>4016</v>
      </c>
      <c r="K560" s="261">
        <v>4</v>
      </c>
      <c r="L560" s="258"/>
      <c r="M560" s="262" t="s">
        <v>2811</v>
      </c>
      <c r="N560" s="262">
        <v>9950031148</v>
      </c>
      <c r="O560" s="263" t="s">
        <v>459</v>
      </c>
    </row>
    <row r="561" spans="1:15" x14ac:dyDescent="0.35">
      <c r="A561" s="258" t="s">
        <v>852</v>
      </c>
      <c r="B561" s="258">
        <v>104190</v>
      </c>
      <c r="C561" s="259">
        <v>43591</v>
      </c>
      <c r="D561" s="258" t="s">
        <v>1852</v>
      </c>
      <c r="E561" s="258" t="s">
        <v>1853</v>
      </c>
      <c r="F561" s="258" t="s">
        <v>1854</v>
      </c>
      <c r="G561" s="258" t="s">
        <v>235</v>
      </c>
      <c r="H561" s="258" t="s">
        <v>870</v>
      </c>
      <c r="I561" s="258" t="s">
        <v>154</v>
      </c>
      <c r="J561" s="260">
        <v>4517</v>
      </c>
      <c r="K561" s="261">
        <v>4</v>
      </c>
      <c r="L561" s="258"/>
      <c r="M561" s="262" t="s">
        <v>3091</v>
      </c>
      <c r="N561" s="262" t="s">
        <v>1855</v>
      </c>
      <c r="O561" s="263" t="s">
        <v>459</v>
      </c>
    </row>
    <row r="562" spans="1:15" x14ac:dyDescent="0.35">
      <c r="A562" s="258" t="s">
        <v>2305</v>
      </c>
      <c r="B562" s="258">
        <v>104191</v>
      </c>
      <c r="C562" s="259">
        <v>43591</v>
      </c>
      <c r="D562" s="258" t="s">
        <v>3947</v>
      </c>
      <c r="E562" s="258" t="s">
        <v>3948</v>
      </c>
      <c r="F562" s="258" t="s">
        <v>898</v>
      </c>
      <c r="G562" s="258" t="s">
        <v>875</v>
      </c>
      <c r="H562" s="258" t="s">
        <v>874</v>
      </c>
      <c r="I562" s="258" t="s">
        <v>154</v>
      </c>
      <c r="J562" s="260">
        <v>3618</v>
      </c>
      <c r="K562" s="261">
        <v>4</v>
      </c>
      <c r="L562" s="258"/>
      <c r="M562" s="262" t="s">
        <v>3949</v>
      </c>
      <c r="N562" s="262">
        <v>13624416096</v>
      </c>
      <c r="O562" s="263" t="s">
        <v>459</v>
      </c>
    </row>
    <row r="563" spans="1:15" x14ac:dyDescent="0.35">
      <c r="A563" s="258" t="s">
        <v>2432</v>
      </c>
      <c r="B563" s="258">
        <v>104253</v>
      </c>
      <c r="C563" s="259">
        <v>43592</v>
      </c>
      <c r="D563" s="258" t="s">
        <v>1070</v>
      </c>
      <c r="E563" s="258" t="s">
        <v>2274</v>
      </c>
      <c r="F563" s="258" t="s">
        <v>896</v>
      </c>
      <c r="G563" s="258" t="s">
        <v>875</v>
      </c>
      <c r="H563" s="258" t="s">
        <v>1988</v>
      </c>
      <c r="I563" s="258" t="s">
        <v>126</v>
      </c>
      <c r="J563" s="260">
        <v>3215</v>
      </c>
      <c r="K563" s="261">
        <v>4</v>
      </c>
      <c r="L563" s="258"/>
      <c r="M563" s="262">
        <v>5326946651</v>
      </c>
      <c r="N563" s="262">
        <v>14710431528</v>
      </c>
      <c r="O563" s="263" t="s">
        <v>381</v>
      </c>
    </row>
    <row r="564" spans="1:15" x14ac:dyDescent="0.35">
      <c r="A564" s="258" t="s">
        <v>2434</v>
      </c>
      <c r="B564" s="258">
        <v>104192</v>
      </c>
      <c r="C564" s="259">
        <v>43592</v>
      </c>
      <c r="D564" s="258" t="s">
        <v>3950</v>
      </c>
      <c r="E564" s="258" t="s">
        <v>3951</v>
      </c>
      <c r="F564" s="258" t="s">
        <v>1163</v>
      </c>
      <c r="G564" s="258" t="s">
        <v>235</v>
      </c>
      <c r="H564" s="258" t="s">
        <v>870</v>
      </c>
      <c r="I564" s="258" t="s">
        <v>154</v>
      </c>
      <c r="J564" s="260" t="s">
        <v>4193</v>
      </c>
      <c r="K564" s="261">
        <v>4</v>
      </c>
      <c r="L564" s="258"/>
      <c r="M564" s="262">
        <v>5532601874</v>
      </c>
      <c r="N564" s="262" t="s">
        <v>3952</v>
      </c>
      <c r="O564" s="263" t="s">
        <v>459</v>
      </c>
    </row>
    <row r="565" spans="1:15" x14ac:dyDescent="0.35">
      <c r="A565" s="258" t="s">
        <v>2434</v>
      </c>
      <c r="B565" s="258">
        <v>104193</v>
      </c>
      <c r="C565" s="259">
        <v>43592</v>
      </c>
      <c r="D565" s="258" t="s">
        <v>1068</v>
      </c>
      <c r="E565" s="258" t="s">
        <v>1069</v>
      </c>
      <c r="F565" s="258" t="s">
        <v>1334</v>
      </c>
      <c r="G565" s="258" t="s">
        <v>235</v>
      </c>
      <c r="H565" s="258" t="s">
        <v>3542</v>
      </c>
      <c r="I565" s="258" t="s">
        <v>3953</v>
      </c>
      <c r="J565" s="260" t="s">
        <v>4219</v>
      </c>
      <c r="K565" s="261">
        <v>4</v>
      </c>
      <c r="L565" s="258"/>
      <c r="M565" s="262">
        <v>5056308028</v>
      </c>
      <c r="N565" s="262">
        <v>19849181450</v>
      </c>
      <c r="O565" s="263" t="s">
        <v>459</v>
      </c>
    </row>
    <row r="566" spans="1:15" x14ac:dyDescent="0.35">
      <c r="A566" s="258" t="s">
        <v>2307</v>
      </c>
      <c r="B566" s="258">
        <v>104194</v>
      </c>
      <c r="C566" s="259">
        <v>43592</v>
      </c>
      <c r="D566" s="258" t="s">
        <v>2795</v>
      </c>
      <c r="E566" s="258" t="s">
        <v>2796</v>
      </c>
      <c r="F566" s="258" t="s">
        <v>884</v>
      </c>
      <c r="G566" s="258" t="s">
        <v>235</v>
      </c>
      <c r="H566" s="258" t="s">
        <v>870</v>
      </c>
      <c r="I566" s="258" t="s">
        <v>915</v>
      </c>
      <c r="J566" s="260" t="s">
        <v>4201</v>
      </c>
      <c r="K566" s="261">
        <v>4</v>
      </c>
      <c r="L566" s="258"/>
      <c r="M566" s="262">
        <v>5333083285</v>
      </c>
      <c r="N566" s="262"/>
      <c r="O566" s="263" t="s">
        <v>459</v>
      </c>
    </row>
    <row r="567" spans="1:15" x14ac:dyDescent="0.35">
      <c r="A567" s="258" t="s">
        <v>882</v>
      </c>
      <c r="B567" s="258">
        <v>104195</v>
      </c>
      <c r="C567" s="259">
        <v>43593</v>
      </c>
      <c r="D567" s="258" t="s">
        <v>2028</v>
      </c>
      <c r="E567" s="258" t="s">
        <v>2029</v>
      </c>
      <c r="F567" s="258" t="s">
        <v>2030</v>
      </c>
      <c r="G567" s="258" t="s">
        <v>3307</v>
      </c>
      <c r="H567" s="258" t="s">
        <v>3954</v>
      </c>
      <c r="I567" s="258" t="s">
        <v>1807</v>
      </c>
      <c r="J567" s="260" t="s">
        <v>4156</v>
      </c>
      <c r="K567" s="261">
        <v>4</v>
      </c>
      <c r="L567" s="258"/>
      <c r="M567" s="262">
        <v>5053000907</v>
      </c>
      <c r="N567" s="262" t="s">
        <v>3955</v>
      </c>
      <c r="O567" s="263" t="s">
        <v>459</v>
      </c>
    </row>
    <row r="568" spans="1:15" x14ac:dyDescent="0.35">
      <c r="A568" s="258" t="s">
        <v>882</v>
      </c>
      <c r="B568" s="258">
        <v>104196</v>
      </c>
      <c r="C568" s="259">
        <v>43593</v>
      </c>
      <c r="D568" s="258" t="s">
        <v>3956</v>
      </c>
      <c r="E568" s="258" t="s">
        <v>3957</v>
      </c>
      <c r="F568" s="258" t="s">
        <v>898</v>
      </c>
      <c r="G568" s="258" t="s">
        <v>903</v>
      </c>
      <c r="H568" s="258" t="s">
        <v>3958</v>
      </c>
      <c r="I568" s="258" t="s">
        <v>3314</v>
      </c>
      <c r="J568" s="260" t="s">
        <v>4269</v>
      </c>
      <c r="K568" s="261">
        <v>4</v>
      </c>
      <c r="L568" s="258"/>
      <c r="M568" s="262">
        <v>5303237785</v>
      </c>
      <c r="N568" s="262" t="s">
        <v>3959</v>
      </c>
      <c r="O568" s="263" t="s">
        <v>459</v>
      </c>
    </row>
    <row r="569" spans="1:15" x14ac:dyDescent="0.35">
      <c r="A569" s="258" t="s">
        <v>882</v>
      </c>
      <c r="B569" s="258">
        <v>104197</v>
      </c>
      <c r="C569" s="259">
        <v>43593</v>
      </c>
      <c r="D569" s="258" t="s">
        <v>2824</v>
      </c>
      <c r="E569" s="258" t="s">
        <v>2827</v>
      </c>
      <c r="F569" s="258" t="s">
        <v>2505</v>
      </c>
      <c r="G569" s="258" t="s">
        <v>235</v>
      </c>
      <c r="H569" s="258" t="s">
        <v>3771</v>
      </c>
      <c r="I569" s="258" t="s">
        <v>84</v>
      </c>
      <c r="J569" s="260" t="s">
        <v>4270</v>
      </c>
      <c r="K569" s="261">
        <v>4</v>
      </c>
      <c r="L569" s="258"/>
      <c r="M569" s="262" t="s">
        <v>3960</v>
      </c>
      <c r="N569" s="262" t="s">
        <v>3961</v>
      </c>
      <c r="O569" s="263" t="s">
        <v>459</v>
      </c>
    </row>
    <row r="570" spans="1:15" x14ac:dyDescent="0.35">
      <c r="A570" s="258" t="s">
        <v>2430</v>
      </c>
      <c r="B570" s="258">
        <v>104198</v>
      </c>
      <c r="C570" s="259">
        <v>43593</v>
      </c>
      <c r="D570" s="258" t="s">
        <v>2233</v>
      </c>
      <c r="E570" s="258" t="s">
        <v>1729</v>
      </c>
      <c r="F570" s="258" t="s">
        <v>911</v>
      </c>
      <c r="G570" s="258" t="s">
        <v>235</v>
      </c>
      <c r="H570" s="258" t="s">
        <v>1283</v>
      </c>
      <c r="I570" s="258" t="s">
        <v>141</v>
      </c>
      <c r="J570" s="260" t="s">
        <v>4225</v>
      </c>
      <c r="K570" s="261">
        <v>4</v>
      </c>
      <c r="L570" s="258"/>
      <c r="M570" s="262">
        <v>5326666155</v>
      </c>
      <c r="N570" s="262">
        <v>24871077534</v>
      </c>
      <c r="O570" s="263" t="s">
        <v>459</v>
      </c>
    </row>
    <row r="571" spans="1:15" x14ac:dyDescent="0.35">
      <c r="A571" s="258" t="s">
        <v>882</v>
      </c>
      <c r="B571" s="258">
        <v>104199</v>
      </c>
      <c r="C571" s="259">
        <v>43594</v>
      </c>
      <c r="D571" s="258" t="s">
        <v>3962</v>
      </c>
      <c r="E571" s="258" t="s">
        <v>3963</v>
      </c>
      <c r="F571" s="258" t="s">
        <v>866</v>
      </c>
      <c r="G571" s="258" t="s">
        <v>235</v>
      </c>
      <c r="H571" s="258" t="s">
        <v>870</v>
      </c>
      <c r="I571" s="258" t="s">
        <v>169</v>
      </c>
      <c r="J571" s="260" t="s">
        <v>4200</v>
      </c>
      <c r="K571" s="261">
        <v>4</v>
      </c>
      <c r="L571" s="258"/>
      <c r="M571" s="262">
        <v>5334244560</v>
      </c>
      <c r="N571" s="262"/>
      <c r="O571" s="263" t="s">
        <v>459</v>
      </c>
    </row>
    <row r="572" spans="1:15" x14ac:dyDescent="0.35">
      <c r="A572" s="258" t="s">
        <v>882</v>
      </c>
      <c r="B572" s="258">
        <v>104200</v>
      </c>
      <c r="C572" s="259">
        <v>43595</v>
      </c>
      <c r="D572" s="258" t="s">
        <v>3168</v>
      </c>
      <c r="E572" s="258" t="s">
        <v>3169</v>
      </c>
      <c r="F572" s="258" t="s">
        <v>1010</v>
      </c>
      <c r="G572" s="258" t="s">
        <v>875</v>
      </c>
      <c r="H572" s="258" t="s">
        <v>1988</v>
      </c>
      <c r="I572" s="258" t="s">
        <v>170</v>
      </c>
      <c r="J572" s="260" t="s">
        <v>4178</v>
      </c>
      <c r="K572" s="261">
        <v>4</v>
      </c>
      <c r="L572" s="258"/>
      <c r="M572" s="262">
        <v>5324455108</v>
      </c>
      <c r="N572" s="262"/>
      <c r="O572" s="263" t="s">
        <v>459</v>
      </c>
    </row>
    <row r="573" spans="1:15" x14ac:dyDescent="0.35">
      <c r="A573" s="258" t="s">
        <v>909</v>
      </c>
      <c r="B573" s="258">
        <v>104351</v>
      </c>
      <c r="C573" s="259">
        <v>43595</v>
      </c>
      <c r="D573" s="258" t="s">
        <v>1373</v>
      </c>
      <c r="E573" s="258" t="s">
        <v>3964</v>
      </c>
      <c r="F573" s="258" t="s">
        <v>2730</v>
      </c>
      <c r="G573" s="258" t="s">
        <v>235</v>
      </c>
      <c r="H573" s="258" t="s">
        <v>3334</v>
      </c>
      <c r="I573" s="258" t="s">
        <v>3965</v>
      </c>
      <c r="J573" s="260">
        <v>3518</v>
      </c>
      <c r="K573" s="261">
        <v>4</v>
      </c>
      <c r="L573" s="258"/>
      <c r="M573" s="262">
        <v>5077361595</v>
      </c>
      <c r="N573" s="262"/>
      <c r="O573" s="263" t="s">
        <v>459</v>
      </c>
    </row>
    <row r="574" spans="1:15" x14ac:dyDescent="0.35">
      <c r="A574" s="258" t="s">
        <v>928</v>
      </c>
      <c r="B574" s="258">
        <v>104352</v>
      </c>
      <c r="C574" s="259">
        <v>43595</v>
      </c>
      <c r="D574" s="258" t="s">
        <v>1732</v>
      </c>
      <c r="E574" s="258" t="s">
        <v>1733</v>
      </c>
      <c r="F574" s="258" t="s">
        <v>955</v>
      </c>
      <c r="G574" s="258" t="s">
        <v>235</v>
      </c>
      <c r="H574" s="258" t="s">
        <v>870</v>
      </c>
      <c r="I574" s="258" t="s">
        <v>152</v>
      </c>
      <c r="J574" s="260">
        <v>3517</v>
      </c>
      <c r="K574" s="261">
        <v>4</v>
      </c>
      <c r="L574" s="258"/>
      <c r="M574" s="262">
        <v>5443381909</v>
      </c>
      <c r="N574" s="262">
        <v>4395282992</v>
      </c>
      <c r="O574" s="263" t="s">
        <v>459</v>
      </c>
    </row>
    <row r="575" spans="1:15" x14ac:dyDescent="0.35">
      <c r="A575" s="258" t="s">
        <v>928</v>
      </c>
      <c r="B575" s="258">
        <v>104353</v>
      </c>
      <c r="C575" s="259">
        <v>43595</v>
      </c>
      <c r="D575" s="258" t="s">
        <v>1818</v>
      </c>
      <c r="E575" s="258" t="s">
        <v>1819</v>
      </c>
      <c r="F575" s="258" t="s">
        <v>1011</v>
      </c>
      <c r="G575" s="258" t="s">
        <v>235</v>
      </c>
      <c r="H575" s="258" t="s">
        <v>870</v>
      </c>
      <c r="I575" s="258" t="s">
        <v>154</v>
      </c>
      <c r="J575" s="260" t="s">
        <v>4218</v>
      </c>
      <c r="K575" s="261">
        <v>4</v>
      </c>
      <c r="L575" s="258"/>
      <c r="M575" s="262">
        <v>5494300012</v>
      </c>
      <c r="N575" s="262"/>
      <c r="O575" s="263" t="s">
        <v>459</v>
      </c>
    </row>
    <row r="576" spans="1:15" x14ac:dyDescent="0.35">
      <c r="A576" s="258" t="s">
        <v>928</v>
      </c>
      <c r="B576" s="258">
        <v>104354</v>
      </c>
      <c r="C576" s="259">
        <v>43595</v>
      </c>
      <c r="D576" s="258" t="s">
        <v>2766</v>
      </c>
      <c r="E576" s="258" t="s">
        <v>2767</v>
      </c>
      <c r="F576" s="258" t="s">
        <v>1219</v>
      </c>
      <c r="G576" s="258" t="s">
        <v>235</v>
      </c>
      <c r="H576" s="258" t="s">
        <v>870</v>
      </c>
      <c r="I576" s="258" t="s">
        <v>908</v>
      </c>
      <c r="J576" s="260" t="s">
        <v>4193</v>
      </c>
      <c r="K576" s="261">
        <v>4</v>
      </c>
      <c r="L576" s="258"/>
      <c r="M576" s="262">
        <v>5362325842</v>
      </c>
      <c r="N576" s="262"/>
      <c r="O576" s="263" t="s">
        <v>459</v>
      </c>
    </row>
    <row r="577" spans="1:15" x14ac:dyDescent="0.35">
      <c r="A577" s="258" t="s">
        <v>2306</v>
      </c>
      <c r="B577" s="258">
        <v>104355</v>
      </c>
      <c r="C577" s="259">
        <v>43595</v>
      </c>
      <c r="D577" s="258" t="s">
        <v>2824</v>
      </c>
      <c r="E577" s="258" t="s">
        <v>2825</v>
      </c>
      <c r="F577" s="258" t="s">
        <v>2499</v>
      </c>
      <c r="G577" s="258" t="s">
        <v>235</v>
      </c>
      <c r="H577" s="258" t="s">
        <v>870</v>
      </c>
      <c r="I577" s="258" t="s">
        <v>2732</v>
      </c>
      <c r="J577" s="260" t="s">
        <v>4239</v>
      </c>
      <c r="K577" s="261">
        <v>4</v>
      </c>
      <c r="L577" s="258"/>
      <c r="M577" s="262">
        <v>5438877813</v>
      </c>
      <c r="N577" s="262" t="s">
        <v>3961</v>
      </c>
      <c r="O577" s="263" t="s">
        <v>459</v>
      </c>
    </row>
    <row r="578" spans="1:15" x14ac:dyDescent="0.35">
      <c r="A578" s="258" t="s">
        <v>928</v>
      </c>
      <c r="B578" s="258">
        <v>104254</v>
      </c>
      <c r="C578" s="259">
        <v>43595</v>
      </c>
      <c r="D578" s="258" t="s">
        <v>2718</v>
      </c>
      <c r="E578" s="258" t="s">
        <v>2719</v>
      </c>
      <c r="F578" s="258" t="s">
        <v>896</v>
      </c>
      <c r="G578" s="258" t="s">
        <v>875</v>
      </c>
      <c r="H578" s="258" t="s">
        <v>1988</v>
      </c>
      <c r="I578" s="258" t="s">
        <v>154</v>
      </c>
      <c r="J578" s="260">
        <v>3817</v>
      </c>
      <c r="K578" s="261">
        <v>4</v>
      </c>
      <c r="L578" s="258"/>
      <c r="M578" s="262">
        <v>5321638014</v>
      </c>
      <c r="N578" s="262">
        <v>26056353594</v>
      </c>
      <c r="O578" s="263" t="s">
        <v>381</v>
      </c>
    </row>
    <row r="579" spans="1:15" x14ac:dyDescent="0.35">
      <c r="A579" s="258" t="s">
        <v>972</v>
      </c>
      <c r="B579" s="258">
        <v>104255</v>
      </c>
      <c r="C579" s="259">
        <v>43595</v>
      </c>
      <c r="D579" s="258" t="s">
        <v>2601</v>
      </c>
      <c r="E579" s="258" t="s">
        <v>2602</v>
      </c>
      <c r="F579" s="258" t="s">
        <v>894</v>
      </c>
      <c r="G579" s="258" t="s">
        <v>235</v>
      </c>
      <c r="H579" s="258" t="s">
        <v>870</v>
      </c>
      <c r="I579" s="258" t="s">
        <v>139</v>
      </c>
      <c r="J579" s="260">
        <v>3518</v>
      </c>
      <c r="K579" s="261">
        <v>4</v>
      </c>
      <c r="L579" s="258"/>
      <c r="M579" s="262">
        <v>5072501040</v>
      </c>
      <c r="N579" s="262">
        <v>20746872624</v>
      </c>
      <c r="O579" s="263" t="s">
        <v>381</v>
      </c>
    </row>
    <row r="580" spans="1:15" x14ac:dyDescent="0.35">
      <c r="A580" s="258" t="s">
        <v>887</v>
      </c>
      <c r="B580" s="258">
        <v>104256</v>
      </c>
      <c r="C580" s="259">
        <v>43596</v>
      </c>
      <c r="D580" s="258" t="s">
        <v>3074</v>
      </c>
      <c r="E580" s="258" t="s">
        <v>3075</v>
      </c>
      <c r="F580" s="258" t="s">
        <v>2067</v>
      </c>
      <c r="G580" s="258" t="s">
        <v>235</v>
      </c>
      <c r="H580" s="258" t="s">
        <v>3341</v>
      </c>
      <c r="I580" s="258" t="s">
        <v>93</v>
      </c>
      <c r="J580" s="260">
        <v>4118</v>
      </c>
      <c r="K580" s="261">
        <v>4</v>
      </c>
      <c r="L580" s="258"/>
      <c r="M580" s="262">
        <v>5545392861</v>
      </c>
      <c r="N580" s="262">
        <v>16930298042</v>
      </c>
      <c r="O580" s="263" t="s">
        <v>381</v>
      </c>
    </row>
    <row r="581" spans="1:15" x14ac:dyDescent="0.35">
      <c r="A581" s="258" t="s">
        <v>2426</v>
      </c>
      <c r="B581" s="258">
        <v>104257</v>
      </c>
      <c r="C581" s="259">
        <v>43596</v>
      </c>
      <c r="D581" s="258" t="s">
        <v>986</v>
      </c>
      <c r="E581" s="258" t="s">
        <v>987</v>
      </c>
      <c r="F581" s="258" t="s">
        <v>918</v>
      </c>
      <c r="G581" s="258" t="s">
        <v>3533</v>
      </c>
      <c r="H581" s="258" t="s">
        <v>3966</v>
      </c>
      <c r="I581" s="258" t="s">
        <v>146</v>
      </c>
      <c r="J581" s="260">
        <v>4112</v>
      </c>
      <c r="K581" s="261">
        <v>4</v>
      </c>
      <c r="L581" s="258"/>
      <c r="M581" s="262">
        <v>5332129239</v>
      </c>
      <c r="N581" s="262" t="s">
        <v>1716</v>
      </c>
      <c r="O581" s="263" t="s">
        <v>381</v>
      </c>
    </row>
    <row r="582" spans="1:15" x14ac:dyDescent="0.35">
      <c r="A582" s="258" t="s">
        <v>887</v>
      </c>
      <c r="B582" s="258">
        <v>104258</v>
      </c>
      <c r="C582" s="259">
        <v>43596</v>
      </c>
      <c r="D582" s="258" t="s">
        <v>1646</v>
      </c>
      <c r="E582" s="258" t="s">
        <v>2157</v>
      </c>
      <c r="F582" s="258" t="s">
        <v>918</v>
      </c>
      <c r="G582" s="258" t="s">
        <v>235</v>
      </c>
      <c r="H582" s="258" t="s">
        <v>870</v>
      </c>
      <c r="I582" s="258" t="s">
        <v>154</v>
      </c>
      <c r="J582" s="260">
        <v>3817</v>
      </c>
      <c r="K582" s="261">
        <v>4</v>
      </c>
      <c r="L582" s="258"/>
      <c r="M582" s="262" t="s">
        <v>2807</v>
      </c>
      <c r="N582" s="262">
        <v>39190852502</v>
      </c>
      <c r="O582" s="263" t="s">
        <v>381</v>
      </c>
    </row>
    <row r="583" spans="1:15" x14ac:dyDescent="0.35">
      <c r="A583" s="258" t="s">
        <v>887</v>
      </c>
      <c r="B583" s="258">
        <v>104259</v>
      </c>
      <c r="C583" s="259">
        <v>43596</v>
      </c>
      <c r="D583" s="258" t="s">
        <v>1044</v>
      </c>
      <c r="E583" s="258" t="s">
        <v>2119</v>
      </c>
      <c r="F583" s="258" t="s">
        <v>995</v>
      </c>
      <c r="G583" s="258" t="s">
        <v>235</v>
      </c>
      <c r="H583" s="258" t="s">
        <v>870</v>
      </c>
      <c r="I583" s="258" t="s">
        <v>169</v>
      </c>
      <c r="J583" s="260">
        <v>4114</v>
      </c>
      <c r="K583" s="261">
        <v>4</v>
      </c>
      <c r="L583" s="258"/>
      <c r="M583" s="262">
        <v>5057547642</v>
      </c>
      <c r="N583" s="262">
        <v>15595373996</v>
      </c>
      <c r="O583" s="263" t="s">
        <v>381</v>
      </c>
    </row>
    <row r="584" spans="1:15" x14ac:dyDescent="0.35">
      <c r="A584" s="258" t="s">
        <v>885</v>
      </c>
      <c r="B584" s="258">
        <v>104356</v>
      </c>
      <c r="C584" s="259">
        <v>43596</v>
      </c>
      <c r="D584" s="258" t="s">
        <v>2522</v>
      </c>
      <c r="E584" s="258" t="s">
        <v>2523</v>
      </c>
      <c r="F584" s="258" t="s">
        <v>2524</v>
      </c>
      <c r="G584" s="258" t="s">
        <v>235</v>
      </c>
      <c r="H584" s="258" t="s">
        <v>870</v>
      </c>
      <c r="I584" s="258" t="s">
        <v>2525</v>
      </c>
      <c r="J584" s="260" t="s">
        <v>4271</v>
      </c>
      <c r="K584" s="261">
        <v>4</v>
      </c>
      <c r="L584" s="258"/>
      <c r="M584" s="262">
        <v>5326580339</v>
      </c>
      <c r="N584" s="262" t="s">
        <v>3967</v>
      </c>
      <c r="O584" s="263" t="s">
        <v>459</v>
      </c>
    </row>
    <row r="585" spans="1:15" x14ac:dyDescent="0.35">
      <c r="A585" s="258" t="s">
        <v>888</v>
      </c>
      <c r="B585" s="258">
        <v>104357</v>
      </c>
      <c r="C585" s="259">
        <v>43596</v>
      </c>
      <c r="D585" s="258" t="s">
        <v>2824</v>
      </c>
      <c r="E585" s="258" t="s">
        <v>2826</v>
      </c>
      <c r="F585" s="258" t="s">
        <v>2505</v>
      </c>
      <c r="G585" s="258" t="s">
        <v>235</v>
      </c>
      <c r="H585" s="258" t="s">
        <v>3771</v>
      </c>
      <c r="I585" s="258" t="s">
        <v>3968</v>
      </c>
      <c r="J585" s="260" t="s">
        <v>4211</v>
      </c>
      <c r="K585" s="261">
        <v>4</v>
      </c>
      <c r="L585" s="258"/>
      <c r="M585" s="262">
        <v>5438877813</v>
      </c>
      <c r="N585" s="262" t="s">
        <v>3961</v>
      </c>
      <c r="O585" s="263" t="s">
        <v>459</v>
      </c>
    </row>
    <row r="586" spans="1:15" x14ac:dyDescent="0.35">
      <c r="A586" s="258" t="s">
        <v>888</v>
      </c>
      <c r="B586" s="258">
        <v>104358</v>
      </c>
      <c r="C586" s="259">
        <v>43596</v>
      </c>
      <c r="D586" s="258" t="s">
        <v>3969</v>
      </c>
      <c r="E586" s="258" t="s">
        <v>2745</v>
      </c>
      <c r="F586" s="258" t="s">
        <v>898</v>
      </c>
      <c r="G586" s="258" t="s">
        <v>991</v>
      </c>
      <c r="H586" s="258" t="s">
        <v>3970</v>
      </c>
      <c r="I586" s="258" t="s">
        <v>169</v>
      </c>
      <c r="J586" s="260" t="s">
        <v>4122</v>
      </c>
      <c r="K586" s="261">
        <v>4</v>
      </c>
      <c r="L586" s="258"/>
      <c r="M586" s="262">
        <v>5362007219</v>
      </c>
      <c r="N586" s="262" t="s">
        <v>3971</v>
      </c>
      <c r="O586" s="263" t="s">
        <v>459</v>
      </c>
    </row>
    <row r="587" spans="1:15" x14ac:dyDescent="0.35">
      <c r="A587" s="258" t="s">
        <v>2306</v>
      </c>
      <c r="B587" s="258">
        <v>104360</v>
      </c>
      <c r="C587" s="259">
        <v>43596</v>
      </c>
      <c r="D587" s="258" t="s">
        <v>1664</v>
      </c>
      <c r="E587" s="258" t="s">
        <v>1665</v>
      </c>
      <c r="F587" s="258" t="s">
        <v>1040</v>
      </c>
      <c r="G587" s="258" t="s">
        <v>235</v>
      </c>
      <c r="H587" s="258" t="s">
        <v>870</v>
      </c>
      <c r="I587" s="258" t="s">
        <v>141</v>
      </c>
      <c r="J587" s="260" t="s">
        <v>4204</v>
      </c>
      <c r="K587" s="261">
        <v>4</v>
      </c>
      <c r="L587" s="258"/>
      <c r="M587" s="262">
        <v>5323819465</v>
      </c>
      <c r="N587" s="262" t="s">
        <v>3972</v>
      </c>
      <c r="O587" s="263" t="s">
        <v>459</v>
      </c>
    </row>
    <row r="588" spans="1:15" x14ac:dyDescent="0.35">
      <c r="A588" s="258" t="s">
        <v>885</v>
      </c>
      <c r="B588" s="258">
        <v>104361</v>
      </c>
      <c r="C588" s="259">
        <v>43596</v>
      </c>
      <c r="D588" s="258" t="s">
        <v>3973</v>
      </c>
      <c r="E588" s="258" t="s">
        <v>3974</v>
      </c>
      <c r="F588" s="258" t="s">
        <v>1152</v>
      </c>
      <c r="G588" s="258" t="s">
        <v>235</v>
      </c>
      <c r="H588" s="258" t="s">
        <v>3312</v>
      </c>
      <c r="I588" s="258" t="s">
        <v>2120</v>
      </c>
      <c r="J588" s="260" t="s">
        <v>4198</v>
      </c>
      <c r="K588" s="261">
        <v>4</v>
      </c>
      <c r="L588" s="258"/>
      <c r="M588" s="262">
        <v>5332033029</v>
      </c>
      <c r="N588" s="262">
        <v>13372307950</v>
      </c>
      <c r="O588" s="263" t="s">
        <v>459</v>
      </c>
    </row>
    <row r="589" spans="1:15" x14ac:dyDescent="0.35">
      <c r="A589" s="258" t="s">
        <v>882</v>
      </c>
      <c r="B589" s="258">
        <v>104362</v>
      </c>
      <c r="C589" s="259">
        <v>43598</v>
      </c>
      <c r="D589" s="258" t="s">
        <v>3975</v>
      </c>
      <c r="E589" s="258" t="s">
        <v>3976</v>
      </c>
      <c r="F589" s="258" t="s">
        <v>980</v>
      </c>
      <c r="G589" s="258" t="s">
        <v>235</v>
      </c>
      <c r="H589" s="258" t="s">
        <v>3334</v>
      </c>
      <c r="I589" s="258" t="s">
        <v>724</v>
      </c>
      <c r="J589" s="260" t="s">
        <v>4144</v>
      </c>
      <c r="K589" s="261">
        <v>4</v>
      </c>
      <c r="L589" s="258"/>
      <c r="M589" s="262">
        <v>5302324270</v>
      </c>
      <c r="N589" s="262" t="s">
        <v>3977</v>
      </c>
      <c r="O589" s="263" t="s">
        <v>459</v>
      </c>
    </row>
    <row r="590" spans="1:15" x14ac:dyDescent="0.35">
      <c r="A590" s="258" t="s">
        <v>857</v>
      </c>
      <c r="B590" s="258">
        <v>104363</v>
      </c>
      <c r="C590" s="259">
        <v>43598</v>
      </c>
      <c r="D590" s="258" t="s">
        <v>3978</v>
      </c>
      <c r="E590" s="258" t="s">
        <v>3979</v>
      </c>
      <c r="F590" s="258" t="s">
        <v>3980</v>
      </c>
      <c r="G590" s="258" t="s">
        <v>1700</v>
      </c>
      <c r="H590" s="258" t="s">
        <v>3981</v>
      </c>
      <c r="I590" s="258" t="s">
        <v>543</v>
      </c>
      <c r="J590" s="260" t="s">
        <v>4213</v>
      </c>
      <c r="K590" s="261">
        <v>4</v>
      </c>
      <c r="L590" s="258"/>
      <c r="M590" s="262">
        <v>5327123366</v>
      </c>
      <c r="N590" s="262" t="s">
        <v>3982</v>
      </c>
      <c r="O590" s="263" t="s">
        <v>459</v>
      </c>
    </row>
    <row r="591" spans="1:15" x14ac:dyDescent="0.35">
      <c r="A591" s="258" t="s">
        <v>943</v>
      </c>
      <c r="B591" s="258">
        <v>104260</v>
      </c>
      <c r="C591" s="259">
        <v>43598</v>
      </c>
      <c r="D591" s="258" t="s">
        <v>3983</v>
      </c>
      <c r="E591" s="258" t="s">
        <v>2156</v>
      </c>
      <c r="F591" s="258" t="s">
        <v>904</v>
      </c>
      <c r="G591" s="258" t="s">
        <v>235</v>
      </c>
      <c r="H591" s="258" t="s">
        <v>870</v>
      </c>
      <c r="I591" s="258" t="s">
        <v>148</v>
      </c>
      <c r="J591" s="260"/>
      <c r="K591" s="261">
        <v>4</v>
      </c>
      <c r="L591" s="258"/>
      <c r="M591" s="262"/>
      <c r="N591" s="262"/>
      <c r="O591" s="263" t="s">
        <v>381</v>
      </c>
    </row>
    <row r="592" spans="1:15" x14ac:dyDescent="0.35">
      <c r="A592" s="258" t="s">
        <v>928</v>
      </c>
      <c r="B592" s="258">
        <v>104364</v>
      </c>
      <c r="C592" s="259">
        <v>43599</v>
      </c>
      <c r="D592" s="258" t="s">
        <v>4006</v>
      </c>
      <c r="E592" s="258" t="s">
        <v>4007</v>
      </c>
      <c r="F592" s="258" t="s">
        <v>1011</v>
      </c>
      <c r="G592" s="258" t="s">
        <v>235</v>
      </c>
      <c r="H592" s="258" t="s">
        <v>870</v>
      </c>
      <c r="I592" s="258" t="s">
        <v>171</v>
      </c>
      <c r="J592" s="260" t="s">
        <v>4189</v>
      </c>
      <c r="K592" s="261">
        <v>4</v>
      </c>
      <c r="L592" s="258"/>
      <c r="M592" s="262">
        <v>5336965353</v>
      </c>
      <c r="N592" s="262" t="s">
        <v>4008</v>
      </c>
      <c r="O592" s="263" t="s">
        <v>459</v>
      </c>
    </row>
    <row r="593" spans="1:15" x14ac:dyDescent="0.35">
      <c r="A593" s="258" t="s">
        <v>942</v>
      </c>
      <c r="B593" s="258">
        <v>104365</v>
      </c>
      <c r="C593" s="259">
        <v>43599</v>
      </c>
      <c r="D593" s="258" t="s">
        <v>4009</v>
      </c>
      <c r="E593" s="258" t="s">
        <v>4010</v>
      </c>
      <c r="F593" s="258" t="s">
        <v>1863</v>
      </c>
      <c r="G593" s="258" t="s">
        <v>235</v>
      </c>
      <c r="H593" s="258" t="s">
        <v>870</v>
      </c>
      <c r="I593" s="258" t="s">
        <v>170</v>
      </c>
      <c r="J593" s="260" t="s">
        <v>4205</v>
      </c>
      <c r="K593" s="261">
        <v>4</v>
      </c>
      <c r="L593" s="258"/>
      <c r="M593" s="262">
        <v>5346065061</v>
      </c>
      <c r="N593" s="262" t="s">
        <v>4011</v>
      </c>
      <c r="O593" s="263" t="s">
        <v>459</v>
      </c>
    </row>
    <row r="594" spans="1:15" x14ac:dyDescent="0.35">
      <c r="A594" s="258" t="s">
        <v>872</v>
      </c>
      <c r="B594" s="258">
        <v>104366</v>
      </c>
      <c r="C594" s="259">
        <v>43599</v>
      </c>
      <c r="D594" s="258" t="s">
        <v>1191</v>
      </c>
      <c r="E594" s="258" t="s">
        <v>4012</v>
      </c>
      <c r="F594" s="258" t="s">
        <v>956</v>
      </c>
      <c r="G594" s="258" t="s">
        <v>875</v>
      </c>
      <c r="H594" s="258" t="s">
        <v>3418</v>
      </c>
      <c r="I594" s="258" t="s">
        <v>176</v>
      </c>
      <c r="J594" s="260" t="s">
        <v>4272</v>
      </c>
      <c r="K594" s="261">
        <v>4</v>
      </c>
      <c r="L594" s="258"/>
      <c r="M594" s="262">
        <v>5422142903</v>
      </c>
      <c r="N594" s="262" t="s">
        <v>3777</v>
      </c>
      <c r="O594" s="263" t="s">
        <v>459</v>
      </c>
    </row>
    <row r="595" spans="1:15" x14ac:dyDescent="0.35">
      <c r="A595" s="258" t="s">
        <v>2438</v>
      </c>
      <c r="B595" s="258">
        <v>104367</v>
      </c>
      <c r="C595" s="259">
        <v>43599</v>
      </c>
      <c r="D595" s="258" t="s">
        <v>4013</v>
      </c>
      <c r="E595" s="258" t="s">
        <v>4014</v>
      </c>
      <c r="F595" s="258" t="s">
        <v>911</v>
      </c>
      <c r="G595" s="258" t="s">
        <v>235</v>
      </c>
      <c r="H595" s="258" t="s">
        <v>3866</v>
      </c>
      <c r="I595" s="258" t="s">
        <v>915</v>
      </c>
      <c r="J595" s="260" t="s">
        <v>4201</v>
      </c>
      <c r="K595" s="261">
        <v>4</v>
      </c>
      <c r="L595" s="258"/>
      <c r="M595" s="262">
        <v>5055357121</v>
      </c>
      <c r="N595" s="262" t="s">
        <v>4015</v>
      </c>
      <c r="O595" s="263" t="s">
        <v>459</v>
      </c>
    </row>
    <row r="596" spans="1:15" x14ac:dyDescent="0.35">
      <c r="A596" s="258" t="s">
        <v>1799</v>
      </c>
      <c r="B596" s="258">
        <v>104261</v>
      </c>
      <c r="C596" s="259">
        <v>43600</v>
      </c>
      <c r="D596" s="258" t="s">
        <v>2779</v>
      </c>
      <c r="E596" s="258" t="s">
        <v>2780</v>
      </c>
      <c r="F596" s="258" t="s">
        <v>896</v>
      </c>
      <c r="G596" s="258" t="s">
        <v>879</v>
      </c>
      <c r="H596" s="258" t="s">
        <v>880</v>
      </c>
      <c r="I596" s="258" t="s">
        <v>154</v>
      </c>
      <c r="J596" s="260">
        <v>4417</v>
      </c>
      <c r="K596" s="261">
        <v>4</v>
      </c>
      <c r="L596" s="258" t="s">
        <v>919</v>
      </c>
      <c r="M596" s="262">
        <v>5427873007</v>
      </c>
      <c r="N596" s="262">
        <v>19672236938</v>
      </c>
      <c r="O596" s="263" t="s">
        <v>381</v>
      </c>
    </row>
    <row r="597" spans="1:15" x14ac:dyDescent="0.35">
      <c r="A597" s="258" t="s">
        <v>2462</v>
      </c>
      <c r="B597" s="258">
        <v>104262</v>
      </c>
      <c r="C597" s="259">
        <v>43600</v>
      </c>
      <c r="D597" s="258" t="s">
        <v>3197</v>
      </c>
      <c r="E597" s="258" t="s">
        <v>3198</v>
      </c>
      <c r="F597" s="258" t="s">
        <v>1701</v>
      </c>
      <c r="G597" s="258" t="s">
        <v>235</v>
      </c>
      <c r="H597" s="258" t="s">
        <v>870</v>
      </c>
      <c r="I597" s="258" t="s">
        <v>116</v>
      </c>
      <c r="J597" s="260">
        <v>4817</v>
      </c>
      <c r="K597" s="261">
        <v>4</v>
      </c>
      <c r="L597" s="258"/>
      <c r="M597" s="262">
        <v>5458309788</v>
      </c>
      <c r="N597" s="262">
        <v>12595487630</v>
      </c>
      <c r="O597" s="263" t="s">
        <v>381</v>
      </c>
    </row>
    <row r="598" spans="1:15" x14ac:dyDescent="0.35">
      <c r="A598" s="258" t="s">
        <v>2382</v>
      </c>
      <c r="B598" s="258">
        <v>104368</v>
      </c>
      <c r="C598" s="259">
        <v>43600</v>
      </c>
      <c r="D598" s="258" t="s">
        <v>4016</v>
      </c>
      <c r="E598" s="258" t="s">
        <v>3241</v>
      </c>
      <c r="F598" s="258" t="s">
        <v>955</v>
      </c>
      <c r="G598" s="258" t="s">
        <v>235</v>
      </c>
      <c r="H598" s="258" t="s">
        <v>3866</v>
      </c>
      <c r="I598" s="258" t="s">
        <v>1612</v>
      </c>
      <c r="J598" s="260" t="s">
        <v>4273</v>
      </c>
      <c r="K598" s="261">
        <v>4</v>
      </c>
      <c r="L598" s="258"/>
      <c r="M598" s="262">
        <v>5309165131</v>
      </c>
      <c r="N598" s="262"/>
      <c r="O598" s="263" t="s">
        <v>459</v>
      </c>
    </row>
    <row r="599" spans="1:15" x14ac:dyDescent="0.35">
      <c r="A599" s="258" t="s">
        <v>864</v>
      </c>
      <c r="B599" s="258">
        <v>104369</v>
      </c>
      <c r="C599" s="259">
        <v>43600</v>
      </c>
      <c r="D599" s="258" t="s">
        <v>4017</v>
      </c>
      <c r="E599" s="258" t="s">
        <v>4018</v>
      </c>
      <c r="F599" s="258" t="s">
        <v>4019</v>
      </c>
      <c r="G599" s="258" t="s">
        <v>875</v>
      </c>
      <c r="H599" s="258" t="s">
        <v>874</v>
      </c>
      <c r="I599" s="258" t="s">
        <v>154</v>
      </c>
      <c r="J599" s="260" t="s">
        <v>4180</v>
      </c>
      <c r="K599" s="261">
        <v>4</v>
      </c>
      <c r="L599" s="258"/>
      <c r="M599" s="262">
        <v>5302218834</v>
      </c>
      <c r="N599" s="262" t="s">
        <v>4020</v>
      </c>
      <c r="O599" s="263" t="s">
        <v>459</v>
      </c>
    </row>
    <row r="600" spans="1:15" x14ac:dyDescent="0.35">
      <c r="A600" s="258" t="s">
        <v>2439</v>
      </c>
      <c r="B600" s="258">
        <v>104370</v>
      </c>
      <c r="C600" s="259">
        <v>43600</v>
      </c>
      <c r="D600" s="258" t="s">
        <v>2266</v>
      </c>
      <c r="E600" s="258" t="s">
        <v>2267</v>
      </c>
      <c r="F600" s="258" t="s">
        <v>1586</v>
      </c>
      <c r="G600" s="258" t="s">
        <v>4021</v>
      </c>
      <c r="H600" s="258" t="s">
        <v>4022</v>
      </c>
      <c r="I600" s="258" t="s">
        <v>141</v>
      </c>
      <c r="J600" s="260" t="s">
        <v>4274</v>
      </c>
      <c r="K600" s="261">
        <v>4</v>
      </c>
      <c r="L600" s="258"/>
      <c r="M600" s="262">
        <v>5379533345</v>
      </c>
      <c r="N600" s="262"/>
      <c r="O600" s="263" t="s">
        <v>459</v>
      </c>
    </row>
    <row r="601" spans="1:15" x14ac:dyDescent="0.35">
      <c r="A601" s="258" t="s">
        <v>2462</v>
      </c>
      <c r="B601" s="258">
        <v>104371</v>
      </c>
      <c r="C601" s="259">
        <v>43600</v>
      </c>
      <c r="D601" s="258" t="s">
        <v>4023</v>
      </c>
      <c r="E601" s="258" t="s">
        <v>4024</v>
      </c>
      <c r="F601" s="258" t="s">
        <v>937</v>
      </c>
      <c r="G601" s="258" t="s">
        <v>235</v>
      </c>
      <c r="H601" s="258" t="s">
        <v>870</v>
      </c>
      <c r="I601" s="258" t="s">
        <v>915</v>
      </c>
      <c r="J601" s="260" t="s">
        <v>4178</v>
      </c>
      <c r="K601" s="261">
        <v>4</v>
      </c>
      <c r="L601" s="258"/>
      <c r="M601" s="262">
        <v>5069531956</v>
      </c>
      <c r="N601" s="262" t="s">
        <v>4025</v>
      </c>
      <c r="O601" s="263" t="s">
        <v>459</v>
      </c>
    </row>
    <row r="602" spans="1:15" x14ac:dyDescent="0.35">
      <c r="A602" s="258" t="s">
        <v>877</v>
      </c>
      <c r="B602" s="258">
        <v>104263</v>
      </c>
      <c r="C602" s="259">
        <v>43512</v>
      </c>
      <c r="D602" s="258" t="s">
        <v>1024</v>
      </c>
      <c r="E602" s="258" t="s">
        <v>1025</v>
      </c>
      <c r="F602" s="258" t="s">
        <v>958</v>
      </c>
      <c r="G602" s="258" t="s">
        <v>235</v>
      </c>
      <c r="H602" s="258" t="s">
        <v>854</v>
      </c>
      <c r="I602" s="258" t="s">
        <v>139</v>
      </c>
      <c r="J602" s="260" t="s">
        <v>4275</v>
      </c>
      <c r="K602" s="261">
        <v>4</v>
      </c>
      <c r="L602" s="258"/>
      <c r="M602" s="262"/>
      <c r="N602" s="262"/>
      <c r="O602" s="263" t="s">
        <v>381</v>
      </c>
    </row>
    <row r="603" spans="1:15" x14ac:dyDescent="0.35">
      <c r="A603" s="258" t="s">
        <v>960</v>
      </c>
      <c r="B603" s="258">
        <v>104264</v>
      </c>
      <c r="C603" s="259">
        <v>43512</v>
      </c>
      <c r="D603" s="258" t="s">
        <v>1026</v>
      </c>
      <c r="E603" s="258" t="s">
        <v>1027</v>
      </c>
      <c r="F603" s="258" t="s">
        <v>896</v>
      </c>
      <c r="G603" s="258" t="s">
        <v>235</v>
      </c>
      <c r="H603" s="258" t="s">
        <v>870</v>
      </c>
      <c r="I603" s="258" t="s">
        <v>154</v>
      </c>
      <c r="J603" s="260" t="s">
        <v>4276</v>
      </c>
      <c r="K603" s="261">
        <v>4</v>
      </c>
      <c r="L603" s="258"/>
      <c r="M603" s="262">
        <v>5337702448</v>
      </c>
      <c r="N603" s="262"/>
      <c r="O603" s="263" t="s">
        <v>381</v>
      </c>
    </row>
    <row r="604" spans="1:15" x14ac:dyDescent="0.35">
      <c r="A604" s="258" t="s">
        <v>887</v>
      </c>
      <c r="B604" s="258">
        <v>104265</v>
      </c>
      <c r="C604" s="259">
        <v>43512</v>
      </c>
      <c r="D604" s="258" t="s">
        <v>1864</v>
      </c>
      <c r="E604" s="258" t="s">
        <v>1865</v>
      </c>
      <c r="F604" s="258" t="s">
        <v>2069</v>
      </c>
      <c r="G604" s="258" t="s">
        <v>875</v>
      </c>
      <c r="H604" s="258" t="s">
        <v>4026</v>
      </c>
      <c r="I604" s="258" t="s">
        <v>154</v>
      </c>
      <c r="J604" s="260" t="s">
        <v>4156</v>
      </c>
      <c r="K604" s="261">
        <v>4</v>
      </c>
      <c r="L604" s="258"/>
      <c r="M604" s="262">
        <v>5443916142</v>
      </c>
      <c r="N604" s="262">
        <v>11022009612</v>
      </c>
      <c r="O604" s="263" t="s">
        <v>381</v>
      </c>
    </row>
    <row r="605" spans="1:15" x14ac:dyDescent="0.35">
      <c r="A605" s="258" t="s">
        <v>916</v>
      </c>
      <c r="B605" s="258">
        <v>104266</v>
      </c>
      <c r="C605" s="259">
        <v>43513</v>
      </c>
      <c r="D605" s="258" t="s">
        <v>1313</v>
      </c>
      <c r="E605" s="258" t="s">
        <v>1314</v>
      </c>
      <c r="F605" s="258" t="s">
        <v>958</v>
      </c>
      <c r="G605" s="258" t="s">
        <v>235</v>
      </c>
      <c r="H605" s="258" t="s">
        <v>854</v>
      </c>
      <c r="I605" s="258" t="s">
        <v>131</v>
      </c>
      <c r="J605" s="260" t="s">
        <v>4274</v>
      </c>
      <c r="K605" s="261">
        <v>4</v>
      </c>
      <c r="L605" s="258" t="s">
        <v>919</v>
      </c>
      <c r="M605" s="262">
        <v>5305757412</v>
      </c>
      <c r="N605" s="262">
        <v>15337396658</v>
      </c>
      <c r="O605" s="263" t="s">
        <v>381</v>
      </c>
    </row>
    <row r="606" spans="1:15" x14ac:dyDescent="0.35">
      <c r="A606" s="258" t="s">
        <v>877</v>
      </c>
      <c r="B606" s="258">
        <v>104372</v>
      </c>
      <c r="C606" s="259">
        <v>43602</v>
      </c>
      <c r="D606" s="258" t="s">
        <v>1007</v>
      </c>
      <c r="E606" s="258" t="s">
        <v>1008</v>
      </c>
      <c r="F606" s="258" t="s">
        <v>1009</v>
      </c>
      <c r="G606" s="258" t="s">
        <v>875</v>
      </c>
      <c r="H606" s="258" t="s">
        <v>1988</v>
      </c>
      <c r="I606" s="258" t="s">
        <v>143</v>
      </c>
      <c r="J606" s="260">
        <v>4417</v>
      </c>
      <c r="K606" s="261">
        <v>4</v>
      </c>
      <c r="L606" s="258"/>
      <c r="M606" s="262">
        <v>5076435357</v>
      </c>
      <c r="N606" s="262" t="s">
        <v>3274</v>
      </c>
      <c r="O606" s="263" t="s">
        <v>459</v>
      </c>
    </row>
    <row r="607" spans="1:15" x14ac:dyDescent="0.35">
      <c r="A607" s="258" t="s">
        <v>1799</v>
      </c>
      <c r="B607" s="258">
        <v>104373</v>
      </c>
      <c r="C607" s="259">
        <v>43602</v>
      </c>
      <c r="D607" s="258" t="s">
        <v>3080</v>
      </c>
      <c r="E607" s="258" t="s">
        <v>3081</v>
      </c>
      <c r="F607" s="258" t="s">
        <v>922</v>
      </c>
      <c r="G607" s="258" t="s">
        <v>1164</v>
      </c>
      <c r="H607" s="258" t="s">
        <v>1344</v>
      </c>
      <c r="I607" s="258" t="s">
        <v>154</v>
      </c>
      <c r="J607" s="260" t="s">
        <v>4224</v>
      </c>
      <c r="K607" s="261">
        <v>4</v>
      </c>
      <c r="L607" s="258"/>
      <c r="M607" s="262">
        <v>5335834102</v>
      </c>
      <c r="N607" s="262" t="s">
        <v>4027</v>
      </c>
      <c r="O607" s="263" t="s">
        <v>459</v>
      </c>
    </row>
    <row r="608" spans="1:15" x14ac:dyDescent="0.35">
      <c r="A608" s="258" t="s">
        <v>882</v>
      </c>
      <c r="B608" s="258">
        <v>104374</v>
      </c>
      <c r="C608" s="259">
        <v>43602</v>
      </c>
      <c r="D608" s="258" t="s">
        <v>4028</v>
      </c>
      <c r="E608" s="258" t="s">
        <v>4029</v>
      </c>
      <c r="F608" s="258" t="s">
        <v>1640</v>
      </c>
      <c r="G608" s="258" t="s">
        <v>1164</v>
      </c>
      <c r="H608" s="258" t="s">
        <v>2750</v>
      </c>
      <c r="I608" s="258" t="s">
        <v>84</v>
      </c>
      <c r="J608" s="260" t="s">
        <v>4180</v>
      </c>
      <c r="K608" s="261">
        <v>4</v>
      </c>
      <c r="L608" s="258"/>
      <c r="M608" s="262">
        <v>5071955218</v>
      </c>
      <c r="N608" s="262"/>
      <c r="O608" s="263" t="s">
        <v>459</v>
      </c>
    </row>
    <row r="609" spans="1:15" x14ac:dyDescent="0.35">
      <c r="A609" s="258" t="s">
        <v>2436</v>
      </c>
      <c r="B609" s="258">
        <v>104375</v>
      </c>
      <c r="C609" s="259">
        <v>43602</v>
      </c>
      <c r="D609" s="258" t="s">
        <v>3070</v>
      </c>
      <c r="E609" s="258" t="s">
        <v>3071</v>
      </c>
      <c r="F609" s="258" t="s">
        <v>853</v>
      </c>
      <c r="G609" s="258" t="s">
        <v>875</v>
      </c>
      <c r="H609" s="258" t="s">
        <v>1988</v>
      </c>
      <c r="I609" s="258" t="s">
        <v>154</v>
      </c>
      <c r="J609" s="260" t="s">
        <v>4210</v>
      </c>
      <c r="K609" s="261">
        <v>3</v>
      </c>
      <c r="L609" s="258"/>
      <c r="M609" s="262">
        <v>5350334393</v>
      </c>
      <c r="N609" s="262">
        <v>11197551886</v>
      </c>
      <c r="O609" s="263" t="s">
        <v>459</v>
      </c>
    </row>
    <row r="610" spans="1:15" x14ac:dyDescent="0.35">
      <c r="A610" s="258" t="s">
        <v>2438</v>
      </c>
      <c r="B610" s="258">
        <v>104376</v>
      </c>
      <c r="C610" s="259">
        <v>43602</v>
      </c>
      <c r="D610" s="258" t="s">
        <v>4030</v>
      </c>
      <c r="E610" s="258" t="s">
        <v>4031</v>
      </c>
      <c r="F610" s="258" t="s">
        <v>937</v>
      </c>
      <c r="G610" s="258" t="s">
        <v>235</v>
      </c>
      <c r="H610" s="258" t="s">
        <v>854</v>
      </c>
      <c r="I610" s="258" t="s">
        <v>139</v>
      </c>
      <c r="J610" s="260" t="s">
        <v>4277</v>
      </c>
      <c r="K610" s="261">
        <v>4</v>
      </c>
      <c r="L610" s="258"/>
      <c r="M610" s="262">
        <v>5458835579</v>
      </c>
      <c r="N610" s="262"/>
      <c r="O610" s="263" t="s">
        <v>459</v>
      </c>
    </row>
    <row r="611" spans="1:15" x14ac:dyDescent="0.35">
      <c r="A611" s="258" t="s">
        <v>887</v>
      </c>
      <c r="B611" s="258">
        <v>104377</v>
      </c>
      <c r="C611" s="259">
        <v>43603</v>
      </c>
      <c r="D611" s="258" t="s">
        <v>2988</v>
      </c>
      <c r="E611" s="258" t="s">
        <v>2989</v>
      </c>
      <c r="F611" s="258" t="s">
        <v>2990</v>
      </c>
      <c r="G611" s="258" t="s">
        <v>235</v>
      </c>
      <c r="H611" s="258" t="s">
        <v>870</v>
      </c>
      <c r="I611" s="258" t="s">
        <v>152</v>
      </c>
      <c r="J611" s="260" t="s">
        <v>4149</v>
      </c>
      <c r="K611" s="261">
        <v>4</v>
      </c>
      <c r="L611" s="258"/>
      <c r="M611" s="262">
        <v>5436146603</v>
      </c>
      <c r="N611" s="262" t="s">
        <v>2991</v>
      </c>
      <c r="O611" s="263" t="s">
        <v>459</v>
      </c>
    </row>
    <row r="612" spans="1:15" x14ac:dyDescent="0.35">
      <c r="A612" s="258" t="s">
        <v>885</v>
      </c>
      <c r="B612" s="258">
        <v>104378</v>
      </c>
      <c r="C612" s="259">
        <v>43603</v>
      </c>
      <c r="D612" s="258" t="s">
        <v>2202</v>
      </c>
      <c r="E612" s="258" t="s">
        <v>2204</v>
      </c>
      <c r="F612" s="258" t="s">
        <v>1348</v>
      </c>
      <c r="G612" s="258" t="s">
        <v>957</v>
      </c>
      <c r="H612" s="258" t="s">
        <v>4032</v>
      </c>
      <c r="I612" s="258" t="s">
        <v>4033</v>
      </c>
      <c r="J612" s="260" t="s">
        <v>4278</v>
      </c>
      <c r="K612" s="261">
        <v>4</v>
      </c>
      <c r="L612" s="258"/>
      <c r="M612" s="262">
        <v>5433827838</v>
      </c>
      <c r="N612" s="262" t="s">
        <v>4034</v>
      </c>
      <c r="O612" s="263" t="s">
        <v>459</v>
      </c>
    </row>
    <row r="613" spans="1:15" x14ac:dyDescent="0.35">
      <c r="A613" s="258" t="s">
        <v>882</v>
      </c>
      <c r="B613" s="258">
        <v>104379</v>
      </c>
      <c r="C613" s="259">
        <v>43603</v>
      </c>
      <c r="D613" s="258" t="s">
        <v>1959</v>
      </c>
      <c r="E613" s="258" t="s">
        <v>4035</v>
      </c>
      <c r="F613" s="258" t="s">
        <v>1806</v>
      </c>
      <c r="G613" s="258" t="s">
        <v>1968</v>
      </c>
      <c r="H613" s="258" t="s">
        <v>3645</v>
      </c>
      <c r="I613" s="258" t="s">
        <v>881</v>
      </c>
      <c r="J613" s="260" t="s">
        <v>4156</v>
      </c>
      <c r="K613" s="261">
        <v>4</v>
      </c>
      <c r="L613" s="258"/>
      <c r="M613" s="262">
        <v>5492292949</v>
      </c>
      <c r="N613" s="262" t="s">
        <v>3141</v>
      </c>
      <c r="O613" s="263" t="s">
        <v>459</v>
      </c>
    </row>
    <row r="614" spans="1:15" x14ac:dyDescent="0.35">
      <c r="A614" s="258" t="s">
        <v>882</v>
      </c>
      <c r="B614" s="258">
        <v>104380</v>
      </c>
      <c r="C614" s="259">
        <v>43603</v>
      </c>
      <c r="D614" s="258" t="s">
        <v>2202</v>
      </c>
      <c r="E614" s="258" t="s">
        <v>2203</v>
      </c>
      <c r="F614" s="258" t="s">
        <v>1640</v>
      </c>
      <c r="G614" s="258" t="s">
        <v>235</v>
      </c>
      <c r="H614" s="258" t="s">
        <v>3341</v>
      </c>
      <c r="I614" s="258" t="s">
        <v>3347</v>
      </c>
      <c r="J614" s="260" t="s">
        <v>4187</v>
      </c>
      <c r="K614" s="261">
        <v>4</v>
      </c>
      <c r="L614" s="258"/>
      <c r="M614" s="262">
        <v>5433827838</v>
      </c>
      <c r="N614" s="262" t="s">
        <v>4034</v>
      </c>
      <c r="O614" s="263" t="s">
        <v>459</v>
      </c>
    </row>
    <row r="615" spans="1:15" x14ac:dyDescent="0.35">
      <c r="A615" s="258" t="s">
        <v>885</v>
      </c>
      <c r="B615" s="258">
        <v>104381</v>
      </c>
      <c r="C615" s="259">
        <v>43603</v>
      </c>
      <c r="D615" s="258" t="s">
        <v>3176</v>
      </c>
      <c r="E615" s="258" t="s">
        <v>3177</v>
      </c>
      <c r="F615" s="258" t="s">
        <v>1644</v>
      </c>
      <c r="G615" s="258" t="s">
        <v>235</v>
      </c>
      <c r="H615" s="258" t="s">
        <v>3341</v>
      </c>
      <c r="I615" s="258" t="s">
        <v>84</v>
      </c>
      <c r="J615" s="260" t="s">
        <v>4178</v>
      </c>
      <c r="K615" s="261">
        <v>4</v>
      </c>
      <c r="L615" s="258"/>
      <c r="M615" s="262">
        <v>5337737363</v>
      </c>
      <c r="N615" s="262" t="s">
        <v>4036</v>
      </c>
      <c r="O615" s="263" t="s">
        <v>459</v>
      </c>
    </row>
    <row r="616" spans="1:15" x14ac:dyDescent="0.35">
      <c r="A616" s="258" t="s">
        <v>857</v>
      </c>
      <c r="B616" s="258">
        <v>104382</v>
      </c>
      <c r="C616" s="259">
        <v>43603</v>
      </c>
      <c r="D616" s="258" t="s">
        <v>1721</v>
      </c>
      <c r="E616" s="258" t="s">
        <v>1722</v>
      </c>
      <c r="F616" s="258" t="s">
        <v>1160</v>
      </c>
      <c r="G616" s="258" t="s">
        <v>235</v>
      </c>
      <c r="H616" s="258" t="s">
        <v>3334</v>
      </c>
      <c r="I616" s="258" t="s">
        <v>492</v>
      </c>
      <c r="J616" s="260" t="s">
        <v>4188</v>
      </c>
      <c r="K616" s="261">
        <v>4</v>
      </c>
      <c r="L616" s="258"/>
      <c r="M616" s="262">
        <v>5052524025</v>
      </c>
      <c r="N616" s="262">
        <v>21145653760</v>
      </c>
      <c r="O616" s="263" t="s">
        <v>459</v>
      </c>
    </row>
    <row r="617" spans="1:15" x14ac:dyDescent="0.35">
      <c r="A617" s="258" t="s">
        <v>885</v>
      </c>
      <c r="B617" s="258">
        <v>104383</v>
      </c>
      <c r="C617" s="259">
        <v>43603</v>
      </c>
      <c r="D617" s="258" t="s">
        <v>2318</v>
      </c>
      <c r="E617" s="258" t="s">
        <v>4037</v>
      </c>
      <c r="F617" s="258" t="s">
        <v>853</v>
      </c>
      <c r="G617" s="258" t="s">
        <v>875</v>
      </c>
      <c r="H617" s="258" t="s">
        <v>1988</v>
      </c>
      <c r="I617" s="258" t="s">
        <v>154</v>
      </c>
      <c r="J617" s="260" t="s">
        <v>4223</v>
      </c>
      <c r="K617" s="261">
        <v>4</v>
      </c>
      <c r="L617" s="258"/>
      <c r="M617" s="262">
        <v>5325628348</v>
      </c>
      <c r="N617" s="262" t="s">
        <v>4038</v>
      </c>
      <c r="O617" s="263" t="s">
        <v>459</v>
      </c>
    </row>
    <row r="618" spans="1:15" x14ac:dyDescent="0.35">
      <c r="A618" s="258" t="s">
        <v>885</v>
      </c>
      <c r="B618" s="258">
        <v>104384</v>
      </c>
      <c r="C618" s="259">
        <v>43603</v>
      </c>
      <c r="D618" s="258" t="s">
        <v>4039</v>
      </c>
      <c r="E618" s="258" t="s">
        <v>4040</v>
      </c>
      <c r="F618" s="258" t="s">
        <v>866</v>
      </c>
      <c r="G618" s="258" t="s">
        <v>235</v>
      </c>
      <c r="H618" s="258" t="s">
        <v>854</v>
      </c>
      <c r="I618" s="258" t="s">
        <v>908</v>
      </c>
      <c r="J618" s="260" t="s">
        <v>4279</v>
      </c>
      <c r="K618" s="261">
        <v>4</v>
      </c>
      <c r="L618" s="258"/>
      <c r="M618" s="262">
        <v>5309594699</v>
      </c>
      <c r="N618" s="262" t="s">
        <v>4041</v>
      </c>
      <c r="O618" s="263" t="s">
        <v>459</v>
      </c>
    </row>
    <row r="619" spans="1:15" x14ac:dyDescent="0.35">
      <c r="A619" s="258" t="s">
        <v>916</v>
      </c>
      <c r="B619" s="258">
        <v>104385</v>
      </c>
      <c r="C619" s="259">
        <v>43603</v>
      </c>
      <c r="D619" s="258" t="s">
        <v>2649</v>
      </c>
      <c r="E619" s="258" t="s">
        <v>2650</v>
      </c>
      <c r="F619" s="258" t="s">
        <v>1163</v>
      </c>
      <c r="G619" s="258" t="s">
        <v>903</v>
      </c>
      <c r="H619" s="258" t="s">
        <v>4042</v>
      </c>
      <c r="I619" s="258" t="s">
        <v>154</v>
      </c>
      <c r="J619" s="260" t="s">
        <v>4153</v>
      </c>
      <c r="K619" s="261">
        <v>4</v>
      </c>
      <c r="L619" s="258"/>
      <c r="M619" s="262">
        <v>5336802222</v>
      </c>
      <c r="N619" s="262" t="s">
        <v>4043</v>
      </c>
      <c r="O619" s="263" t="s">
        <v>459</v>
      </c>
    </row>
    <row r="620" spans="1:15" x14ac:dyDescent="0.35">
      <c r="A620" s="258" t="s">
        <v>858</v>
      </c>
      <c r="B620" s="258">
        <v>104267</v>
      </c>
      <c r="C620" s="259">
        <v>43514</v>
      </c>
      <c r="D620" s="258" t="s">
        <v>1629</v>
      </c>
      <c r="E620" s="258" t="s">
        <v>2022</v>
      </c>
      <c r="F620" s="258" t="s">
        <v>4044</v>
      </c>
      <c r="G620" s="258" t="s">
        <v>875</v>
      </c>
      <c r="H620" s="258" t="s">
        <v>4045</v>
      </c>
      <c r="I620" s="258" t="s">
        <v>157</v>
      </c>
      <c r="J620" s="260" t="s">
        <v>4226</v>
      </c>
      <c r="K620" s="261">
        <v>4</v>
      </c>
      <c r="L620" s="258" t="s">
        <v>919</v>
      </c>
      <c r="M620" s="262">
        <v>5324371585</v>
      </c>
      <c r="N620" s="262" t="s">
        <v>1631</v>
      </c>
      <c r="O620" s="263" t="s">
        <v>381</v>
      </c>
    </row>
    <row r="621" spans="1:15" x14ac:dyDescent="0.35">
      <c r="A621" s="258" t="s">
        <v>858</v>
      </c>
      <c r="B621" s="258">
        <v>104268</v>
      </c>
      <c r="C621" s="259">
        <v>43514</v>
      </c>
      <c r="D621" s="258" t="s">
        <v>2272</v>
      </c>
      <c r="E621" s="258" t="s">
        <v>2273</v>
      </c>
      <c r="F621" s="258" t="s">
        <v>933</v>
      </c>
      <c r="G621" s="258" t="s">
        <v>1177</v>
      </c>
      <c r="H621" s="258" t="s">
        <v>854</v>
      </c>
      <c r="I621" s="258" t="s">
        <v>154</v>
      </c>
      <c r="J621" s="260" t="s">
        <v>4280</v>
      </c>
      <c r="K621" s="261">
        <v>4</v>
      </c>
      <c r="L621" s="258" t="s">
        <v>919</v>
      </c>
      <c r="M621" s="262">
        <v>5325980867</v>
      </c>
      <c r="N621" s="262">
        <v>10627552660</v>
      </c>
      <c r="O621" s="263" t="s">
        <v>381</v>
      </c>
    </row>
    <row r="622" spans="1:15" x14ac:dyDescent="0.35">
      <c r="A622" s="258" t="s">
        <v>883</v>
      </c>
      <c r="B622" s="258">
        <v>104269</v>
      </c>
      <c r="C622" s="259">
        <v>43514</v>
      </c>
      <c r="D622" s="258" t="s">
        <v>2746</v>
      </c>
      <c r="E622" s="258" t="s">
        <v>2747</v>
      </c>
      <c r="F622" s="258" t="s">
        <v>898</v>
      </c>
      <c r="G622" s="258" t="s">
        <v>875</v>
      </c>
      <c r="H622" s="258" t="s">
        <v>886</v>
      </c>
      <c r="I622" s="258" t="s">
        <v>156</v>
      </c>
      <c r="J622" s="260" t="s">
        <v>4046</v>
      </c>
      <c r="K622" s="261">
        <v>4</v>
      </c>
      <c r="L622" s="258"/>
      <c r="M622" s="262">
        <v>5323500657</v>
      </c>
      <c r="N622" s="262"/>
      <c r="O622" s="263" t="s">
        <v>381</v>
      </c>
    </row>
    <row r="623" spans="1:15" x14ac:dyDescent="0.35">
      <c r="A623" s="258" t="s">
        <v>883</v>
      </c>
      <c r="B623" s="258">
        <v>104270</v>
      </c>
      <c r="C623" s="259">
        <v>43514</v>
      </c>
      <c r="D623" s="258" t="s">
        <v>2191</v>
      </c>
      <c r="E623" s="258" t="s">
        <v>2192</v>
      </c>
      <c r="F623" s="258" t="s">
        <v>955</v>
      </c>
      <c r="G623" s="258" t="s">
        <v>1696</v>
      </c>
      <c r="H623" s="258" t="s">
        <v>3627</v>
      </c>
      <c r="I623" s="258" t="s">
        <v>152</v>
      </c>
      <c r="J623" s="260" t="s">
        <v>4281</v>
      </c>
      <c r="K623" s="261">
        <v>4</v>
      </c>
      <c r="L623" s="258"/>
      <c r="M623" s="262" t="s">
        <v>2740</v>
      </c>
      <c r="N623" s="262">
        <v>80815542</v>
      </c>
      <c r="O623" s="263" t="s">
        <v>381</v>
      </c>
    </row>
    <row r="624" spans="1:15" x14ac:dyDescent="0.35">
      <c r="A624" s="258" t="s">
        <v>943</v>
      </c>
      <c r="B624" s="258">
        <v>104271</v>
      </c>
      <c r="C624" s="259">
        <v>43605</v>
      </c>
      <c r="D624" s="258" t="s">
        <v>2176</v>
      </c>
      <c r="E624" s="258" t="s">
        <v>2177</v>
      </c>
      <c r="F624" s="258" t="s">
        <v>896</v>
      </c>
      <c r="G624" s="258" t="s">
        <v>235</v>
      </c>
      <c r="H624" s="258" t="s">
        <v>870</v>
      </c>
      <c r="I624" s="258" t="s">
        <v>146</v>
      </c>
      <c r="J624" s="260" t="s">
        <v>4155</v>
      </c>
      <c r="K624" s="261">
        <v>4</v>
      </c>
      <c r="L624" s="258"/>
      <c r="M624" s="262">
        <v>5354453340</v>
      </c>
      <c r="N624" s="262"/>
      <c r="O624" s="263" t="s">
        <v>381</v>
      </c>
    </row>
    <row r="625" spans="1:15" x14ac:dyDescent="0.35">
      <c r="A625" s="258" t="s">
        <v>2435</v>
      </c>
      <c r="B625" s="258">
        <v>104386</v>
      </c>
      <c r="C625" s="259">
        <v>43605</v>
      </c>
      <c r="D625" s="258" t="s">
        <v>3218</v>
      </c>
      <c r="E625" s="258" t="s">
        <v>3219</v>
      </c>
      <c r="F625" s="258" t="s">
        <v>1640</v>
      </c>
      <c r="G625" s="258" t="s">
        <v>3650</v>
      </c>
      <c r="H625" s="258" t="s">
        <v>4047</v>
      </c>
      <c r="I625" s="258" t="s">
        <v>2133</v>
      </c>
      <c r="J625" s="260" t="s">
        <v>4231</v>
      </c>
      <c r="K625" s="261">
        <v>4</v>
      </c>
      <c r="L625" s="258"/>
      <c r="M625" s="262">
        <v>5310808152</v>
      </c>
      <c r="N625" s="262"/>
      <c r="O625" s="263" t="s">
        <v>459</v>
      </c>
    </row>
    <row r="626" spans="1:15" x14ac:dyDescent="0.35">
      <c r="A626" s="258" t="s">
        <v>2438</v>
      </c>
      <c r="B626" s="258">
        <v>104387</v>
      </c>
      <c r="C626" s="259">
        <v>43605</v>
      </c>
      <c r="D626" s="258" t="s">
        <v>1959</v>
      </c>
      <c r="E626" s="258" t="s">
        <v>3140</v>
      </c>
      <c r="F626" s="258" t="s">
        <v>955</v>
      </c>
      <c r="G626" s="258" t="s">
        <v>1968</v>
      </c>
      <c r="H626" s="258" t="s">
        <v>4048</v>
      </c>
      <c r="I626" s="258" t="s">
        <v>915</v>
      </c>
      <c r="J626" s="260" t="s">
        <v>4180</v>
      </c>
      <c r="K626" s="261">
        <v>4</v>
      </c>
      <c r="L626" s="258"/>
      <c r="M626" s="262">
        <v>5492292949</v>
      </c>
      <c r="N626" s="262" t="s">
        <v>3141</v>
      </c>
      <c r="O626" s="263" t="s">
        <v>459</v>
      </c>
    </row>
    <row r="627" spans="1:15" x14ac:dyDescent="0.35">
      <c r="A627" s="258" t="s">
        <v>2539</v>
      </c>
      <c r="B627" s="258">
        <v>104388</v>
      </c>
      <c r="C627" s="259">
        <v>43605</v>
      </c>
      <c r="D627" s="258" t="s">
        <v>1959</v>
      </c>
      <c r="E627" s="258" t="s">
        <v>2751</v>
      </c>
      <c r="F627" s="258" t="s">
        <v>1613</v>
      </c>
      <c r="G627" s="258" t="s">
        <v>4049</v>
      </c>
      <c r="H627" s="258" t="s">
        <v>3280</v>
      </c>
      <c r="I627" s="258" t="s">
        <v>3604</v>
      </c>
      <c r="J627" s="260" t="s">
        <v>4282</v>
      </c>
      <c r="K627" s="261">
        <v>4</v>
      </c>
      <c r="L627" s="258" t="s">
        <v>919</v>
      </c>
      <c r="M627" s="262">
        <v>5492292949</v>
      </c>
      <c r="N627" s="262" t="s">
        <v>3141</v>
      </c>
      <c r="O627" s="263" t="s">
        <v>459</v>
      </c>
    </row>
    <row r="628" spans="1:15" x14ac:dyDescent="0.35">
      <c r="A628" s="258" t="s">
        <v>2431</v>
      </c>
      <c r="B628" s="258">
        <v>104389</v>
      </c>
      <c r="C628" s="259">
        <v>43605</v>
      </c>
      <c r="D628" s="258" t="s">
        <v>4050</v>
      </c>
      <c r="E628" s="258" t="s">
        <v>4051</v>
      </c>
      <c r="F628" s="258" t="s">
        <v>1152</v>
      </c>
      <c r="G628" s="258" t="s">
        <v>1164</v>
      </c>
      <c r="H628" s="258" t="s">
        <v>4052</v>
      </c>
      <c r="I628" s="258" t="s">
        <v>881</v>
      </c>
      <c r="J628" s="260" t="s">
        <v>4193</v>
      </c>
      <c r="K628" s="261">
        <v>4</v>
      </c>
      <c r="L628" s="258"/>
      <c r="M628" s="262">
        <v>5383951471</v>
      </c>
      <c r="N628" s="262"/>
      <c r="O628" s="263" t="s">
        <v>459</v>
      </c>
    </row>
    <row r="629" spans="1:15" x14ac:dyDescent="0.35">
      <c r="A629" s="258" t="s">
        <v>2539</v>
      </c>
      <c r="B629" s="258">
        <v>104390</v>
      </c>
      <c r="C629" s="259">
        <v>43605</v>
      </c>
      <c r="D629" s="258" t="s">
        <v>1692</v>
      </c>
      <c r="E629" s="258" t="s">
        <v>1693</v>
      </c>
      <c r="F629" s="258" t="s">
        <v>911</v>
      </c>
      <c r="G629" s="258" t="s">
        <v>235</v>
      </c>
      <c r="H629" s="258" t="s">
        <v>870</v>
      </c>
      <c r="I629" s="258" t="s">
        <v>152</v>
      </c>
      <c r="J629" s="260" t="s">
        <v>4149</v>
      </c>
      <c r="K629" s="261">
        <v>5</v>
      </c>
      <c r="L629" s="258" t="s">
        <v>4053</v>
      </c>
      <c r="M629" s="262">
        <v>5068881365</v>
      </c>
      <c r="N629" s="262" t="s">
        <v>4054</v>
      </c>
      <c r="O629" s="263" t="s">
        <v>459</v>
      </c>
    </row>
    <row r="630" spans="1:15" x14ac:dyDescent="0.35">
      <c r="A630" s="258" t="s">
        <v>2305</v>
      </c>
      <c r="B630" s="258">
        <v>104391</v>
      </c>
      <c r="C630" s="259">
        <v>43605</v>
      </c>
      <c r="D630" s="258" t="s">
        <v>4055</v>
      </c>
      <c r="E630" s="258" t="s">
        <v>4056</v>
      </c>
      <c r="F630" s="258" t="s">
        <v>3228</v>
      </c>
      <c r="G630" s="258" t="s">
        <v>867</v>
      </c>
      <c r="H630" s="258" t="s">
        <v>4057</v>
      </c>
      <c r="I630" s="258" t="s">
        <v>3314</v>
      </c>
      <c r="J630" s="260">
        <v>3818</v>
      </c>
      <c r="K630" s="261">
        <v>4</v>
      </c>
      <c r="L630" s="258"/>
      <c r="M630" s="262">
        <v>5497813493</v>
      </c>
      <c r="N630" s="262" t="s">
        <v>4058</v>
      </c>
      <c r="O630" s="263" t="s">
        <v>459</v>
      </c>
    </row>
    <row r="631" spans="1:15" x14ac:dyDescent="0.35">
      <c r="A631" s="258" t="s">
        <v>2435</v>
      </c>
      <c r="B631" s="258">
        <v>104392</v>
      </c>
      <c r="C631" s="259">
        <v>43605</v>
      </c>
      <c r="D631" s="258" t="s">
        <v>4059</v>
      </c>
      <c r="E631" s="258" t="s">
        <v>2440</v>
      </c>
      <c r="F631" s="258" t="s">
        <v>898</v>
      </c>
      <c r="G631" s="258" t="s">
        <v>875</v>
      </c>
      <c r="H631" s="258" t="s">
        <v>874</v>
      </c>
      <c r="I631" s="258" t="s">
        <v>3440</v>
      </c>
      <c r="J631" s="260" t="s">
        <v>4283</v>
      </c>
      <c r="K631" s="261">
        <v>4</v>
      </c>
      <c r="L631" s="258"/>
      <c r="M631" s="262">
        <v>5497607813</v>
      </c>
      <c r="N631" s="262" t="s">
        <v>4060</v>
      </c>
      <c r="O631" s="263" t="s">
        <v>459</v>
      </c>
    </row>
    <row r="632" spans="1:15" x14ac:dyDescent="0.35">
      <c r="A632" s="258" t="s">
        <v>2433</v>
      </c>
      <c r="B632" s="258">
        <v>104393</v>
      </c>
      <c r="C632" s="259">
        <v>43605</v>
      </c>
      <c r="D632" s="258" t="s">
        <v>2808</v>
      </c>
      <c r="E632" s="258" t="s">
        <v>2809</v>
      </c>
      <c r="F632" s="258" t="s">
        <v>898</v>
      </c>
      <c r="G632" s="258" t="s">
        <v>875</v>
      </c>
      <c r="H632" s="258" t="s">
        <v>874</v>
      </c>
      <c r="I632" s="258" t="s">
        <v>4061</v>
      </c>
      <c r="J632" s="260" t="s">
        <v>4284</v>
      </c>
      <c r="K632" s="261">
        <v>4</v>
      </c>
      <c r="L632" s="258"/>
      <c r="M632" s="262">
        <v>5536483249</v>
      </c>
      <c r="N632" s="262" t="s">
        <v>4062</v>
      </c>
      <c r="O632" s="263" t="s">
        <v>459</v>
      </c>
    </row>
    <row r="633" spans="1:15" x14ac:dyDescent="0.35">
      <c r="A633" s="258" t="s">
        <v>865</v>
      </c>
      <c r="B633" s="258">
        <v>104394</v>
      </c>
      <c r="C633" s="259">
        <v>43606</v>
      </c>
      <c r="D633" s="258" t="s">
        <v>3222</v>
      </c>
      <c r="E633" s="258" t="s">
        <v>3235</v>
      </c>
      <c r="F633" s="258" t="s">
        <v>1640</v>
      </c>
      <c r="G633" s="258" t="s">
        <v>3273</v>
      </c>
      <c r="H633" s="258" t="s">
        <v>2437</v>
      </c>
      <c r="I633" s="258" t="s">
        <v>2133</v>
      </c>
      <c r="J633" s="260" t="s">
        <v>4285</v>
      </c>
      <c r="K633" s="261">
        <v>4</v>
      </c>
      <c r="L633" s="258"/>
      <c r="M633" s="262">
        <v>5445234387</v>
      </c>
      <c r="N633" s="262" t="s">
        <v>3845</v>
      </c>
      <c r="O633" s="263" t="s">
        <v>459</v>
      </c>
    </row>
    <row r="634" spans="1:15" x14ac:dyDescent="0.35">
      <c r="A634" s="258" t="s">
        <v>2431</v>
      </c>
      <c r="B634" s="258">
        <v>104395</v>
      </c>
      <c r="C634" s="259">
        <v>43606</v>
      </c>
      <c r="D634" s="258" t="s">
        <v>3057</v>
      </c>
      <c r="E634" s="258" t="s">
        <v>3058</v>
      </c>
      <c r="F634" s="258" t="s">
        <v>3059</v>
      </c>
      <c r="G634" s="258" t="s">
        <v>235</v>
      </c>
      <c r="H634" s="258" t="s">
        <v>870</v>
      </c>
      <c r="I634" s="258" t="s">
        <v>2732</v>
      </c>
      <c r="J634" s="260" t="s">
        <v>4214</v>
      </c>
      <c r="K634" s="261">
        <v>4</v>
      </c>
      <c r="L634" s="258"/>
      <c r="M634" s="262">
        <v>5530644896</v>
      </c>
      <c r="N634" s="262"/>
      <c r="O634" s="263" t="s">
        <v>459</v>
      </c>
    </row>
    <row r="635" spans="1:15" x14ac:dyDescent="0.35">
      <c r="A635" s="258" t="s">
        <v>909</v>
      </c>
      <c r="B635" s="258">
        <v>104396</v>
      </c>
      <c r="C635" s="259">
        <v>43606</v>
      </c>
      <c r="D635" s="258" t="s">
        <v>1370</v>
      </c>
      <c r="E635" s="258" t="s">
        <v>1371</v>
      </c>
      <c r="F635" s="258" t="s">
        <v>1372</v>
      </c>
      <c r="G635" s="258" t="s">
        <v>3921</v>
      </c>
      <c r="H635" s="258" t="s">
        <v>4063</v>
      </c>
      <c r="I635" s="258" t="s">
        <v>173</v>
      </c>
      <c r="J635" s="260" t="s">
        <v>4124</v>
      </c>
      <c r="K635" s="261">
        <v>4</v>
      </c>
      <c r="L635" s="258"/>
      <c r="M635" s="262">
        <v>5054952011</v>
      </c>
      <c r="N635" s="262" t="s">
        <v>1756</v>
      </c>
      <c r="O635" s="263" t="s">
        <v>459</v>
      </c>
    </row>
    <row r="636" spans="1:15" x14ac:dyDescent="0.35">
      <c r="A636" s="258" t="s">
        <v>864</v>
      </c>
      <c r="B636" s="258">
        <v>104397</v>
      </c>
      <c r="C636" s="259">
        <v>43606</v>
      </c>
      <c r="D636" s="258" t="s">
        <v>2173</v>
      </c>
      <c r="E636" s="258" t="s">
        <v>2174</v>
      </c>
      <c r="F636" s="258" t="s">
        <v>2175</v>
      </c>
      <c r="G636" s="258" t="s">
        <v>4064</v>
      </c>
      <c r="H636" s="258" t="s">
        <v>4065</v>
      </c>
      <c r="I636" s="258" t="s">
        <v>2120</v>
      </c>
      <c r="J636" s="260" t="s">
        <v>4066</v>
      </c>
      <c r="K636" s="261">
        <v>5</v>
      </c>
      <c r="L636" s="258" t="s">
        <v>919</v>
      </c>
      <c r="M636" s="262">
        <v>5548420757</v>
      </c>
      <c r="N636" s="262"/>
      <c r="O636" s="263" t="s">
        <v>459</v>
      </c>
    </row>
    <row r="637" spans="1:15" x14ac:dyDescent="0.35">
      <c r="A637" s="258" t="s">
        <v>934</v>
      </c>
      <c r="B637" s="258">
        <v>104398</v>
      </c>
      <c r="C637" s="259">
        <v>43607</v>
      </c>
      <c r="D637" s="258" t="s">
        <v>4067</v>
      </c>
      <c r="E637" s="258" t="s">
        <v>4068</v>
      </c>
      <c r="F637" s="258" t="s">
        <v>1219</v>
      </c>
      <c r="G637" s="258" t="s">
        <v>235</v>
      </c>
      <c r="H637" s="258" t="s">
        <v>870</v>
      </c>
      <c r="I637" s="258" t="s">
        <v>881</v>
      </c>
      <c r="J637" s="260" t="s">
        <v>4286</v>
      </c>
      <c r="K637" s="261">
        <v>4</v>
      </c>
      <c r="L637" s="258"/>
      <c r="M637" s="262">
        <v>5414828242</v>
      </c>
      <c r="N637" s="262" t="s">
        <v>4069</v>
      </c>
      <c r="O637" s="263" t="s">
        <v>459</v>
      </c>
    </row>
    <row r="638" spans="1:15" x14ac:dyDescent="0.35">
      <c r="A638" s="258" t="s">
        <v>934</v>
      </c>
      <c r="B638" s="258">
        <v>104399</v>
      </c>
      <c r="C638" s="259">
        <v>43607</v>
      </c>
      <c r="D638" s="258" t="s">
        <v>4070</v>
      </c>
      <c r="E638" s="258" t="s">
        <v>4071</v>
      </c>
      <c r="F638" s="258" t="s">
        <v>4072</v>
      </c>
      <c r="G638" s="258" t="s">
        <v>875</v>
      </c>
      <c r="H638" s="258" t="s">
        <v>1988</v>
      </c>
      <c r="I638" s="258" t="s">
        <v>2477</v>
      </c>
      <c r="J638" s="260" t="s">
        <v>4112</v>
      </c>
      <c r="K638" s="261">
        <v>4</v>
      </c>
      <c r="L638" s="258"/>
      <c r="M638" s="262">
        <v>5334314637</v>
      </c>
      <c r="N638" s="262"/>
      <c r="O638" s="263" t="s">
        <v>459</v>
      </c>
    </row>
    <row r="639" spans="1:15" x14ac:dyDescent="0.35">
      <c r="A639" s="258" t="s">
        <v>877</v>
      </c>
      <c r="B639" s="258">
        <v>104272</v>
      </c>
      <c r="C639" s="259">
        <v>43607</v>
      </c>
      <c r="D639" s="258" t="s">
        <v>3187</v>
      </c>
      <c r="E639" s="258" t="s">
        <v>4073</v>
      </c>
      <c r="F639" s="258" t="s">
        <v>1701</v>
      </c>
      <c r="G639" s="258" t="s">
        <v>235</v>
      </c>
      <c r="H639" s="258" t="s">
        <v>3312</v>
      </c>
      <c r="I639" s="258" t="s">
        <v>132</v>
      </c>
      <c r="J639" s="260" t="s">
        <v>4189</v>
      </c>
      <c r="K639" s="261">
        <v>4</v>
      </c>
      <c r="L639" s="258"/>
      <c r="M639" s="262">
        <v>5056245176</v>
      </c>
      <c r="N639" s="262">
        <v>15079401276</v>
      </c>
      <c r="O639" s="263" t="s">
        <v>381</v>
      </c>
    </row>
    <row r="640" spans="1:15" x14ac:dyDescent="0.35">
      <c r="A640" s="258" t="s">
        <v>943</v>
      </c>
      <c r="B640" s="258">
        <v>104273</v>
      </c>
      <c r="C640" s="259">
        <v>43607</v>
      </c>
      <c r="D640" s="258" t="s">
        <v>2378</v>
      </c>
      <c r="E640" s="258" t="s">
        <v>2379</v>
      </c>
      <c r="F640" s="258" t="s">
        <v>927</v>
      </c>
      <c r="G640" s="258" t="s">
        <v>875</v>
      </c>
      <c r="H640" s="258" t="s">
        <v>886</v>
      </c>
      <c r="I640" s="258" t="s">
        <v>148</v>
      </c>
      <c r="J640" s="260" t="s">
        <v>4287</v>
      </c>
      <c r="K640" s="261">
        <v>4</v>
      </c>
      <c r="L640" s="258"/>
      <c r="M640" s="262">
        <v>5424823809</v>
      </c>
      <c r="N640" s="262">
        <v>18862297148</v>
      </c>
      <c r="O640" s="263" t="s">
        <v>381</v>
      </c>
    </row>
    <row r="641" spans="1:16" x14ac:dyDescent="0.35">
      <c r="A641" s="258" t="s">
        <v>888</v>
      </c>
      <c r="B641" s="258">
        <v>104400</v>
      </c>
      <c r="C641" s="259">
        <v>43608</v>
      </c>
      <c r="D641" s="258" t="s">
        <v>1050</v>
      </c>
      <c r="E641" s="258" t="s">
        <v>2772</v>
      </c>
      <c r="F641" s="258" t="s">
        <v>2773</v>
      </c>
      <c r="G641" s="258" t="s">
        <v>235</v>
      </c>
      <c r="H641" s="258" t="s">
        <v>4074</v>
      </c>
      <c r="I641" s="258" t="s">
        <v>4075</v>
      </c>
      <c r="J641" s="260">
        <v>4917</v>
      </c>
      <c r="K641" s="261">
        <v>4</v>
      </c>
      <c r="L641" s="258"/>
      <c r="M641" s="262" t="s">
        <v>2774</v>
      </c>
      <c r="N641" s="262">
        <v>29824735066</v>
      </c>
      <c r="O641" s="263" t="s">
        <v>459</v>
      </c>
    </row>
    <row r="642" spans="1:16" x14ac:dyDescent="0.35">
      <c r="A642" s="258" t="s">
        <v>1938</v>
      </c>
      <c r="B642" s="258">
        <v>104274</v>
      </c>
      <c r="C642" s="259">
        <v>43608</v>
      </c>
      <c r="D642" s="258" t="s">
        <v>1106</v>
      </c>
      <c r="E642" s="258" t="s">
        <v>1379</v>
      </c>
      <c r="F642" s="258" t="s">
        <v>978</v>
      </c>
      <c r="G642" s="258" t="s">
        <v>235</v>
      </c>
      <c r="H642" s="258" t="s">
        <v>870</v>
      </c>
      <c r="I642" s="258" t="s">
        <v>141</v>
      </c>
      <c r="J642" s="260">
        <v>3715</v>
      </c>
      <c r="K642" s="261">
        <v>4</v>
      </c>
      <c r="L642" s="258"/>
      <c r="M642" s="262">
        <v>5303284835</v>
      </c>
      <c r="N642" s="262">
        <v>26779014130</v>
      </c>
      <c r="O642" s="263" t="s">
        <v>381</v>
      </c>
    </row>
    <row r="643" spans="1:16" x14ac:dyDescent="0.35">
      <c r="A643" s="258" t="s">
        <v>960</v>
      </c>
      <c r="B643" s="258">
        <v>104275</v>
      </c>
      <c r="C643" s="259">
        <v>43609</v>
      </c>
      <c r="D643" s="258" t="s">
        <v>4076</v>
      </c>
      <c r="E643" s="258" t="s">
        <v>4077</v>
      </c>
      <c r="F643" s="258" t="s">
        <v>896</v>
      </c>
      <c r="G643" s="258" t="s">
        <v>235</v>
      </c>
      <c r="H643" s="258" t="s">
        <v>870</v>
      </c>
      <c r="I643" s="258" t="s">
        <v>146</v>
      </c>
      <c r="J643" s="260" t="s">
        <v>4228</v>
      </c>
      <c r="K643" s="261">
        <v>4</v>
      </c>
      <c r="L643" s="258"/>
      <c r="M643" s="262">
        <v>5326434854</v>
      </c>
      <c r="N643" s="262" t="s">
        <v>4078</v>
      </c>
      <c r="O643" s="263" t="s">
        <v>381</v>
      </c>
    </row>
    <row r="644" spans="1:16" x14ac:dyDescent="0.35">
      <c r="A644" s="258" t="s">
        <v>945</v>
      </c>
      <c r="B644" s="258">
        <v>104401</v>
      </c>
      <c r="C644" s="259">
        <v>43609</v>
      </c>
      <c r="D644" s="258" t="s">
        <v>2578</v>
      </c>
      <c r="E644" s="258" t="s">
        <v>2579</v>
      </c>
      <c r="F644" s="258" t="s">
        <v>2580</v>
      </c>
      <c r="G644" s="258" t="s">
        <v>235</v>
      </c>
      <c r="H644" s="258" t="s">
        <v>870</v>
      </c>
      <c r="I644" s="258" t="s">
        <v>3631</v>
      </c>
      <c r="J644" s="260" t="s">
        <v>4201</v>
      </c>
      <c r="K644" s="261">
        <v>4</v>
      </c>
      <c r="L644" s="258"/>
      <c r="M644" s="262">
        <v>5355763769</v>
      </c>
      <c r="N644" s="262" t="s">
        <v>4079</v>
      </c>
      <c r="O644" s="263" t="s">
        <v>459</v>
      </c>
    </row>
    <row r="645" spans="1:16" x14ac:dyDescent="0.35">
      <c r="A645" s="258" t="s">
        <v>1220</v>
      </c>
      <c r="B645" s="258">
        <v>104402</v>
      </c>
      <c r="C645" s="259">
        <v>43609</v>
      </c>
      <c r="D645" s="258" t="s">
        <v>3199</v>
      </c>
      <c r="E645" s="258" t="s">
        <v>3200</v>
      </c>
      <c r="F645" s="258" t="s">
        <v>955</v>
      </c>
      <c r="G645" s="258" t="s">
        <v>235</v>
      </c>
      <c r="H645" s="258" t="s">
        <v>3312</v>
      </c>
      <c r="I645" s="258" t="s">
        <v>141</v>
      </c>
      <c r="J645" s="260" t="s">
        <v>4201</v>
      </c>
      <c r="K645" s="261">
        <v>4</v>
      </c>
      <c r="L645" s="258"/>
      <c r="M645" s="262">
        <v>5326543632</v>
      </c>
      <c r="N645" s="262" t="s">
        <v>4080</v>
      </c>
      <c r="O645" s="263" t="s">
        <v>459</v>
      </c>
    </row>
    <row r="646" spans="1:16" x14ac:dyDescent="0.35">
      <c r="A646" s="258" t="s">
        <v>2436</v>
      </c>
      <c r="B646" s="258">
        <v>104403</v>
      </c>
      <c r="C646" s="259">
        <v>43609</v>
      </c>
      <c r="D646" s="258" t="s">
        <v>3146</v>
      </c>
      <c r="E646" s="258" t="s">
        <v>3147</v>
      </c>
      <c r="F646" s="258" t="s">
        <v>3148</v>
      </c>
      <c r="G646" s="258" t="s">
        <v>3452</v>
      </c>
      <c r="H646" s="258" t="s">
        <v>4081</v>
      </c>
      <c r="I646" s="258" t="s">
        <v>3149</v>
      </c>
      <c r="J646" s="260"/>
      <c r="K646" s="261">
        <v>4</v>
      </c>
      <c r="L646" s="258"/>
      <c r="M646" s="262">
        <v>5326976960</v>
      </c>
      <c r="N646" s="262"/>
      <c r="O646" s="263" t="s">
        <v>459</v>
      </c>
    </row>
    <row r="647" spans="1:16" x14ac:dyDescent="0.35">
      <c r="A647" s="258" t="s">
        <v>943</v>
      </c>
      <c r="B647" s="258">
        <v>104404</v>
      </c>
      <c r="C647" s="259">
        <v>43609</v>
      </c>
      <c r="D647" s="258" t="s">
        <v>2699</v>
      </c>
      <c r="E647" s="258" t="s">
        <v>2700</v>
      </c>
      <c r="F647" s="258" t="s">
        <v>955</v>
      </c>
      <c r="G647" s="258" t="s">
        <v>235</v>
      </c>
      <c r="H647" s="258" t="s">
        <v>3312</v>
      </c>
      <c r="I647" s="258" t="s">
        <v>152</v>
      </c>
      <c r="J647" s="260" t="s">
        <v>4196</v>
      </c>
      <c r="K647" s="261">
        <v>4</v>
      </c>
      <c r="L647" s="258"/>
      <c r="M647" s="262">
        <v>5063050000</v>
      </c>
      <c r="N647" s="262"/>
      <c r="O647" s="263" t="s">
        <v>459</v>
      </c>
    </row>
    <row r="648" spans="1:16" x14ac:dyDescent="0.35">
      <c r="A648" s="258" t="s">
        <v>877</v>
      </c>
      <c r="B648" s="258">
        <v>104405</v>
      </c>
      <c r="C648" s="259">
        <v>43609</v>
      </c>
      <c r="D648" s="258" t="s">
        <v>4082</v>
      </c>
      <c r="E648" s="258" t="s">
        <v>4083</v>
      </c>
      <c r="F648" s="258" t="s">
        <v>911</v>
      </c>
      <c r="G648" s="258" t="s">
        <v>4084</v>
      </c>
      <c r="H648" s="258" t="s">
        <v>4085</v>
      </c>
      <c r="I648" s="258" t="s">
        <v>4086</v>
      </c>
      <c r="J648" s="260" t="s">
        <v>4153</v>
      </c>
      <c r="K648" s="261">
        <v>4</v>
      </c>
      <c r="L648" s="258"/>
      <c r="M648" s="262">
        <v>5452901475</v>
      </c>
      <c r="N648" s="262"/>
      <c r="O648" s="263" t="s">
        <v>459</v>
      </c>
    </row>
    <row r="649" spans="1:16" x14ac:dyDescent="0.35">
      <c r="A649" s="258" t="s">
        <v>888</v>
      </c>
      <c r="B649" s="258">
        <v>104406</v>
      </c>
      <c r="C649" s="259">
        <v>43609</v>
      </c>
      <c r="D649" s="258" t="s">
        <v>1212</v>
      </c>
      <c r="E649" s="258" t="s">
        <v>1213</v>
      </c>
      <c r="F649" s="258" t="s">
        <v>896</v>
      </c>
      <c r="G649" s="258" t="s">
        <v>235</v>
      </c>
      <c r="H649" s="258" t="s">
        <v>870</v>
      </c>
      <c r="I649" s="258" t="s">
        <v>154</v>
      </c>
      <c r="J649" s="260" t="s">
        <v>4261</v>
      </c>
      <c r="K649" s="261">
        <v>4</v>
      </c>
      <c r="L649" s="258"/>
      <c r="M649" s="262">
        <v>5052627244</v>
      </c>
      <c r="N649" s="262" t="s">
        <v>4087</v>
      </c>
      <c r="O649" s="263" t="s">
        <v>459</v>
      </c>
    </row>
    <row r="650" spans="1:16" x14ac:dyDescent="0.35">
      <c r="A650" s="258" t="s">
        <v>960</v>
      </c>
      <c r="B650" s="258">
        <v>104407</v>
      </c>
      <c r="C650" s="259">
        <v>43609</v>
      </c>
      <c r="D650" s="258" t="s">
        <v>1774</v>
      </c>
      <c r="E650" s="258" t="s">
        <v>1775</v>
      </c>
      <c r="F650" s="258" t="s">
        <v>1016</v>
      </c>
      <c r="G650" s="258" t="s">
        <v>235</v>
      </c>
      <c r="H650" s="258" t="s">
        <v>870</v>
      </c>
      <c r="I650" s="258" t="s">
        <v>146</v>
      </c>
      <c r="J650" s="260" t="s">
        <v>4263</v>
      </c>
      <c r="K650" s="261">
        <v>4</v>
      </c>
      <c r="L650" s="258"/>
      <c r="M650" s="262">
        <v>5332114098</v>
      </c>
      <c r="N650" s="262"/>
      <c r="O650" s="263" t="s">
        <v>459</v>
      </c>
    </row>
    <row r="651" spans="1:16" x14ac:dyDescent="0.35">
      <c r="A651" s="258" t="s">
        <v>2435</v>
      </c>
      <c r="B651" s="258">
        <v>104408</v>
      </c>
      <c r="C651" s="259">
        <v>43610</v>
      </c>
      <c r="D651" s="258" t="s">
        <v>2163</v>
      </c>
      <c r="E651" s="258" t="s">
        <v>2164</v>
      </c>
      <c r="F651" s="258" t="s">
        <v>853</v>
      </c>
      <c r="G651" s="258" t="s">
        <v>235</v>
      </c>
      <c r="H651" s="258" t="s">
        <v>854</v>
      </c>
      <c r="I651" s="258" t="s">
        <v>4088</v>
      </c>
      <c r="J651" s="260" t="s">
        <v>4288</v>
      </c>
      <c r="K651" s="261">
        <v>4</v>
      </c>
      <c r="L651" s="258"/>
      <c r="M651" s="262">
        <v>5055618128</v>
      </c>
      <c r="N651" s="262" t="s">
        <v>2165</v>
      </c>
      <c r="O651" s="263" t="s">
        <v>459</v>
      </c>
    </row>
    <row r="652" spans="1:16" x14ac:dyDescent="0.35">
      <c r="A652" s="258" t="s">
        <v>2429</v>
      </c>
      <c r="B652" s="258">
        <v>104409</v>
      </c>
      <c r="C652" s="259">
        <v>43610</v>
      </c>
      <c r="D652" s="258" t="s">
        <v>1730</v>
      </c>
      <c r="E652" s="258" t="s">
        <v>3201</v>
      </c>
      <c r="F652" s="258" t="s">
        <v>884</v>
      </c>
      <c r="G652" s="258" t="s">
        <v>235</v>
      </c>
      <c r="H652" s="258" t="s">
        <v>3312</v>
      </c>
      <c r="I652" s="258" t="s">
        <v>949</v>
      </c>
      <c r="J652" s="260" t="s">
        <v>4289</v>
      </c>
      <c r="K652" s="261">
        <v>4</v>
      </c>
      <c r="L652" s="258"/>
      <c r="M652" s="262">
        <v>5052524025</v>
      </c>
      <c r="N652" s="262">
        <v>21145653760</v>
      </c>
      <c r="O652" s="263" t="s">
        <v>459</v>
      </c>
    </row>
    <row r="653" spans="1:16" x14ac:dyDescent="0.35">
      <c r="A653" s="258" t="s">
        <v>2436</v>
      </c>
      <c r="B653" s="258">
        <v>104410</v>
      </c>
      <c r="C653" s="259">
        <v>43610</v>
      </c>
      <c r="D653" s="258" t="s">
        <v>2207</v>
      </c>
      <c r="E653" s="258" t="s">
        <v>2208</v>
      </c>
      <c r="F653" s="258" t="s">
        <v>1160</v>
      </c>
      <c r="G653" s="258" t="s">
        <v>235</v>
      </c>
      <c r="H653" s="258" t="s">
        <v>3468</v>
      </c>
      <c r="I653" s="258" t="s">
        <v>96</v>
      </c>
      <c r="J653" s="260" t="s">
        <v>4127</v>
      </c>
      <c r="K653" s="261">
        <v>4</v>
      </c>
      <c r="L653" s="258"/>
      <c r="M653" s="262">
        <v>5335931031</v>
      </c>
      <c r="N653" s="262" t="s">
        <v>4089</v>
      </c>
      <c r="O653" s="263" t="s">
        <v>459</v>
      </c>
    </row>
    <row r="654" spans="1:16" x14ac:dyDescent="0.35">
      <c r="A654" s="258" t="s">
        <v>1220</v>
      </c>
      <c r="B654" s="258">
        <v>104412</v>
      </c>
      <c r="C654" s="259">
        <v>43610</v>
      </c>
      <c r="D654" s="258" t="s">
        <v>4090</v>
      </c>
      <c r="E654" s="258" t="s">
        <v>4091</v>
      </c>
      <c r="F654" s="258" t="s">
        <v>866</v>
      </c>
      <c r="G654" s="258" t="s">
        <v>1968</v>
      </c>
      <c r="H654" s="258" t="s">
        <v>3645</v>
      </c>
      <c r="I654" s="258" t="s">
        <v>154</v>
      </c>
      <c r="J654" s="260" t="s">
        <v>4189</v>
      </c>
      <c r="K654" s="261">
        <v>4</v>
      </c>
      <c r="L654" s="258"/>
      <c r="M654" s="262">
        <v>5065436502</v>
      </c>
      <c r="N654" s="262" t="s">
        <v>4092</v>
      </c>
      <c r="O654" s="263" t="s">
        <v>459</v>
      </c>
    </row>
    <row r="655" spans="1:16" x14ac:dyDescent="0.35">
      <c r="A655" s="258" t="s">
        <v>943</v>
      </c>
      <c r="B655" s="258">
        <v>104413</v>
      </c>
      <c r="C655" s="259">
        <v>43610</v>
      </c>
      <c r="D655" s="258" t="s">
        <v>4093</v>
      </c>
      <c r="E655" s="258" t="s">
        <v>2744</v>
      </c>
      <c r="F655" s="258" t="s">
        <v>922</v>
      </c>
      <c r="G655" s="258" t="s">
        <v>1164</v>
      </c>
      <c r="H655" s="258" t="s">
        <v>1344</v>
      </c>
      <c r="I655" s="258" t="s">
        <v>148</v>
      </c>
      <c r="J655" s="260" t="s">
        <v>4218</v>
      </c>
      <c r="K655" s="261">
        <v>4</v>
      </c>
      <c r="L655" s="258"/>
      <c r="M655" s="262">
        <v>5554850334</v>
      </c>
      <c r="N655" s="262" t="s">
        <v>4094</v>
      </c>
      <c r="O655" s="263" t="s">
        <v>459</v>
      </c>
    </row>
    <row r="656" spans="1:16" x14ac:dyDescent="0.35">
      <c r="A656" s="197" t="s">
        <v>2427</v>
      </c>
      <c r="B656" s="258">
        <v>104276</v>
      </c>
      <c r="C656" s="258">
        <v>43610</v>
      </c>
      <c r="D656" s="259" t="s">
        <v>1717</v>
      </c>
      <c r="E656" s="258" t="s">
        <v>1718</v>
      </c>
      <c r="F656" s="258" t="s">
        <v>958</v>
      </c>
      <c r="G656" s="258" t="s">
        <v>235</v>
      </c>
      <c r="H656" s="258" t="s">
        <v>870</v>
      </c>
      <c r="I656" s="258" t="s">
        <v>139</v>
      </c>
      <c r="J656" s="258">
        <v>3714</v>
      </c>
      <c r="K656" s="260">
        <v>4</v>
      </c>
      <c r="L656" s="261"/>
      <c r="M656" s="258">
        <v>5423089908</v>
      </c>
      <c r="N656" s="262">
        <v>13699449982</v>
      </c>
      <c r="O656" s="262" t="s">
        <v>381</v>
      </c>
      <c r="P656" s="263"/>
    </row>
    <row r="657" spans="1:16" x14ac:dyDescent="0.35">
      <c r="A657" s="197" t="s">
        <v>901</v>
      </c>
      <c r="B657" s="258">
        <v>104277</v>
      </c>
      <c r="C657" s="258">
        <v>43610</v>
      </c>
      <c r="D657" s="259" t="s">
        <v>1740</v>
      </c>
      <c r="E657" s="258" t="s">
        <v>1741</v>
      </c>
      <c r="F657" s="258" t="s">
        <v>894</v>
      </c>
      <c r="G657" s="258" t="s">
        <v>235</v>
      </c>
      <c r="H657" s="258" t="s">
        <v>870</v>
      </c>
      <c r="I657" s="258" t="s">
        <v>154</v>
      </c>
      <c r="J657" s="258">
        <v>3814</v>
      </c>
      <c r="K657" s="260">
        <v>4</v>
      </c>
      <c r="L657" s="261"/>
      <c r="M657" s="258">
        <v>5424178210</v>
      </c>
      <c r="N657" s="262">
        <v>13684450450</v>
      </c>
      <c r="O657" s="262" t="s">
        <v>381</v>
      </c>
      <c r="P657" s="263"/>
    </row>
    <row r="658" spans="1:16" x14ac:dyDescent="0.35">
      <c r="A658" s="197" t="s">
        <v>882</v>
      </c>
      <c r="B658" s="258">
        <v>104278</v>
      </c>
      <c r="C658" s="258">
        <v>43610</v>
      </c>
      <c r="D658" s="259" t="s">
        <v>2672</v>
      </c>
      <c r="E658" s="258" t="s">
        <v>3217</v>
      </c>
      <c r="F658" s="258" t="s">
        <v>958</v>
      </c>
      <c r="G658" s="258" t="s">
        <v>235</v>
      </c>
      <c r="H658" s="258" t="s">
        <v>870</v>
      </c>
      <c r="I658" s="258" t="s">
        <v>154</v>
      </c>
      <c r="J658" s="258">
        <v>5018</v>
      </c>
      <c r="K658" s="260">
        <v>4</v>
      </c>
      <c r="L658" s="261" t="s">
        <v>919</v>
      </c>
      <c r="M658" s="258">
        <v>5325773110</v>
      </c>
      <c r="N658" s="262">
        <v>18838279826</v>
      </c>
      <c r="O658" s="262" t="s">
        <v>381</v>
      </c>
      <c r="P658" s="263"/>
    </row>
    <row r="659" spans="1:16" x14ac:dyDescent="0.35">
      <c r="A659" s="197" t="s">
        <v>2427</v>
      </c>
      <c r="B659" s="258">
        <v>104279</v>
      </c>
      <c r="C659" s="258">
        <v>43610</v>
      </c>
      <c r="D659" s="259" t="s">
        <v>2723</v>
      </c>
      <c r="E659" s="258" t="s">
        <v>4095</v>
      </c>
      <c r="F659" s="258" t="s">
        <v>989</v>
      </c>
      <c r="G659" s="258" t="s">
        <v>235</v>
      </c>
      <c r="H659" s="258" t="s">
        <v>870</v>
      </c>
      <c r="I659" s="258" t="s">
        <v>141</v>
      </c>
      <c r="J659" s="258" t="s">
        <v>4290</v>
      </c>
      <c r="K659" s="260">
        <v>4</v>
      </c>
      <c r="L659" s="261"/>
      <c r="M659" s="258">
        <v>5445800303</v>
      </c>
      <c r="N659" s="262" t="s">
        <v>4096</v>
      </c>
      <c r="O659" s="262" t="s">
        <v>381</v>
      </c>
      <c r="P659" s="263"/>
    </row>
    <row r="660" spans="1:16" x14ac:dyDescent="0.35">
      <c r="A660" s="197" t="s">
        <v>1799</v>
      </c>
      <c r="B660" s="258">
        <v>104414</v>
      </c>
      <c r="C660" s="258">
        <v>43612</v>
      </c>
      <c r="D660" s="259" t="s">
        <v>1181</v>
      </c>
      <c r="E660" s="258" t="s">
        <v>1182</v>
      </c>
      <c r="F660" s="258" t="s">
        <v>1039</v>
      </c>
      <c r="G660" s="258" t="s">
        <v>235</v>
      </c>
      <c r="H660" s="258" t="s">
        <v>4097</v>
      </c>
      <c r="I660" s="258" t="s">
        <v>84</v>
      </c>
      <c r="J660" s="258" t="s">
        <v>4135</v>
      </c>
      <c r="K660" s="260">
        <v>4</v>
      </c>
      <c r="L660" s="261" t="s">
        <v>919</v>
      </c>
      <c r="M660" s="258">
        <v>5324053528</v>
      </c>
      <c r="N660" s="262">
        <v>12052504504</v>
      </c>
      <c r="O660" s="262" t="s">
        <v>459</v>
      </c>
      <c r="P660" s="263"/>
    </row>
    <row r="661" spans="1:16" x14ac:dyDescent="0.35">
      <c r="A661" s="197" t="s">
        <v>872</v>
      </c>
      <c r="B661" s="258">
        <v>104415</v>
      </c>
      <c r="C661" s="258">
        <v>43612</v>
      </c>
      <c r="D661" s="259" t="s">
        <v>1181</v>
      </c>
      <c r="E661" s="258" t="s">
        <v>2686</v>
      </c>
      <c r="F661" s="258" t="s">
        <v>1010</v>
      </c>
      <c r="G661" s="258" t="s">
        <v>235</v>
      </c>
      <c r="H661" s="258" t="s">
        <v>870</v>
      </c>
      <c r="I661" s="258" t="s">
        <v>4098</v>
      </c>
      <c r="J661" s="258" t="s">
        <v>4291</v>
      </c>
      <c r="K661" s="260">
        <v>4</v>
      </c>
      <c r="L661" s="261" t="s">
        <v>919</v>
      </c>
      <c r="M661" s="258">
        <v>5324053528</v>
      </c>
      <c r="N661" s="262">
        <v>12052504504</v>
      </c>
      <c r="O661" s="262" t="s">
        <v>459</v>
      </c>
      <c r="P661" s="263"/>
    </row>
    <row r="662" spans="1:16" x14ac:dyDescent="0.35">
      <c r="A662" s="197" t="s">
        <v>972</v>
      </c>
      <c r="B662" s="258">
        <v>104416</v>
      </c>
      <c r="C662" s="258">
        <v>43612</v>
      </c>
      <c r="D662" s="259" t="s">
        <v>4099</v>
      </c>
      <c r="E662" s="258" t="s">
        <v>4100</v>
      </c>
      <c r="F662" s="258" t="s">
        <v>1219</v>
      </c>
      <c r="G662" s="258" t="s">
        <v>963</v>
      </c>
      <c r="H662" s="258" t="s">
        <v>3445</v>
      </c>
      <c r="I662" s="258" t="s">
        <v>3314</v>
      </c>
      <c r="J662" s="258" t="s">
        <v>4159</v>
      </c>
      <c r="K662" s="260">
        <v>4</v>
      </c>
      <c r="L662" s="261"/>
      <c r="M662" s="258">
        <v>5373980427</v>
      </c>
      <c r="N662" s="262"/>
      <c r="O662" s="262" t="s">
        <v>459</v>
      </c>
      <c r="P662" s="263"/>
    </row>
    <row r="663" spans="1:16" x14ac:dyDescent="0.35">
      <c r="A663" s="197" t="s">
        <v>984</v>
      </c>
      <c r="B663" s="258">
        <v>104280</v>
      </c>
      <c r="C663" s="258">
        <v>43612</v>
      </c>
      <c r="D663" s="259" t="s">
        <v>2023</v>
      </c>
      <c r="E663" s="258" t="s">
        <v>2228</v>
      </c>
      <c r="F663" s="258" t="s">
        <v>988</v>
      </c>
      <c r="G663" s="258" t="s">
        <v>4101</v>
      </c>
      <c r="H663" s="258"/>
      <c r="I663" s="258" t="s">
        <v>146</v>
      </c>
      <c r="J663" s="258" t="s">
        <v>4292</v>
      </c>
      <c r="K663" s="260">
        <v>4</v>
      </c>
      <c r="L663" s="261"/>
      <c r="M663" s="258">
        <v>5339243029</v>
      </c>
      <c r="N663" s="262"/>
      <c r="O663" s="262" t="s">
        <v>381</v>
      </c>
      <c r="P663" s="263"/>
    </row>
    <row r="664" spans="1:16" x14ac:dyDescent="0.35">
      <c r="A664" s="197" t="s">
        <v>888</v>
      </c>
      <c r="B664" s="258">
        <v>104281</v>
      </c>
      <c r="C664" s="258">
        <v>43612</v>
      </c>
      <c r="D664" s="259" t="s">
        <v>4102</v>
      </c>
      <c r="E664" s="258" t="s">
        <v>4103</v>
      </c>
      <c r="F664" s="258" t="s">
        <v>1701</v>
      </c>
      <c r="G664" s="258" t="s">
        <v>4104</v>
      </c>
      <c r="H664" s="258" t="s">
        <v>4105</v>
      </c>
      <c r="I664" s="258" t="s">
        <v>492</v>
      </c>
      <c r="J664" s="258" t="s">
        <v>4293</v>
      </c>
      <c r="K664" s="260">
        <v>4</v>
      </c>
      <c r="L664" s="261"/>
      <c r="M664" s="258">
        <v>5432023112</v>
      </c>
      <c r="N664" s="262"/>
      <c r="O664" s="262" t="s">
        <v>381</v>
      </c>
      <c r="P664" s="263"/>
    </row>
    <row r="665" spans="1:16" x14ac:dyDescent="0.35">
      <c r="A665" s="197" t="s">
        <v>2302</v>
      </c>
      <c r="B665" s="258">
        <v>104417</v>
      </c>
      <c r="C665" s="258">
        <v>43613</v>
      </c>
      <c r="D665" s="259" t="s">
        <v>4294</v>
      </c>
      <c r="E665" s="258" t="s">
        <v>4295</v>
      </c>
      <c r="F665" s="258" t="s">
        <v>955</v>
      </c>
      <c r="G665" s="258" t="s">
        <v>235</v>
      </c>
      <c r="H665" s="258" t="s">
        <v>4296</v>
      </c>
      <c r="I665" s="258" t="s">
        <v>152</v>
      </c>
      <c r="J665" s="258" t="s">
        <v>4297</v>
      </c>
      <c r="K665" s="260">
        <v>4</v>
      </c>
      <c r="L665" s="261"/>
      <c r="M665" s="258" t="s">
        <v>4298</v>
      </c>
      <c r="N665" s="262"/>
      <c r="O665" s="262" t="s">
        <v>459</v>
      </c>
      <c r="P665" s="263"/>
    </row>
    <row r="666" spans="1:16" x14ac:dyDescent="0.35">
      <c r="A666" s="197" t="s">
        <v>2539</v>
      </c>
      <c r="B666" s="258">
        <v>104418</v>
      </c>
      <c r="C666" s="258">
        <v>43613</v>
      </c>
      <c r="D666" s="259" t="s">
        <v>3222</v>
      </c>
      <c r="E666" s="258" t="s">
        <v>4299</v>
      </c>
      <c r="F666" s="258" t="s">
        <v>1640</v>
      </c>
      <c r="G666" s="258" t="s">
        <v>3650</v>
      </c>
      <c r="H666" s="258" t="s">
        <v>4300</v>
      </c>
      <c r="I666" s="258" t="s">
        <v>84</v>
      </c>
      <c r="J666" s="258">
        <v>3118</v>
      </c>
      <c r="K666" s="260">
        <v>4</v>
      </c>
      <c r="L666" s="261"/>
      <c r="M666" s="258" t="s">
        <v>4301</v>
      </c>
      <c r="N666" s="262">
        <v>12007503828</v>
      </c>
      <c r="O666" s="262" t="s">
        <v>459</v>
      </c>
      <c r="P666" s="263"/>
    </row>
    <row r="667" spans="1:16" x14ac:dyDescent="0.35">
      <c r="A667" s="197" t="s">
        <v>972</v>
      </c>
      <c r="B667" s="258">
        <v>104419</v>
      </c>
      <c r="C667" s="258">
        <v>43613</v>
      </c>
      <c r="D667" s="259" t="s">
        <v>4302</v>
      </c>
      <c r="E667" s="258" t="s">
        <v>4303</v>
      </c>
      <c r="F667" s="258" t="s">
        <v>937</v>
      </c>
      <c r="G667" s="258" t="s">
        <v>235</v>
      </c>
      <c r="H667" s="258" t="s">
        <v>870</v>
      </c>
      <c r="I667" s="258" t="s">
        <v>139</v>
      </c>
      <c r="J667" s="258">
        <v>4217</v>
      </c>
      <c r="K667" s="260">
        <v>4</v>
      </c>
      <c r="L667" s="261"/>
      <c r="M667" s="258" t="s">
        <v>4304</v>
      </c>
      <c r="N667" s="262">
        <v>16648987368</v>
      </c>
      <c r="O667" s="262" t="s">
        <v>459</v>
      </c>
      <c r="P667" s="263"/>
    </row>
    <row r="668" spans="1:16" x14ac:dyDescent="0.35">
      <c r="A668" s="197" t="s">
        <v>872</v>
      </c>
      <c r="B668" s="258">
        <v>104420</v>
      </c>
      <c r="C668" s="258">
        <v>43614</v>
      </c>
      <c r="D668" s="259" t="s">
        <v>3222</v>
      </c>
      <c r="E668" s="258" t="s">
        <v>4305</v>
      </c>
      <c r="F668" s="258" t="s">
        <v>1640</v>
      </c>
      <c r="G668" s="258" t="s">
        <v>3650</v>
      </c>
      <c r="H668" s="258" t="s">
        <v>4300</v>
      </c>
      <c r="I668" s="258" t="s">
        <v>2133</v>
      </c>
      <c r="J668" s="258" t="s">
        <v>4205</v>
      </c>
      <c r="K668" s="260">
        <v>4</v>
      </c>
      <c r="L668" s="261"/>
      <c r="M668" s="258">
        <v>5445234387</v>
      </c>
      <c r="N668" s="262" t="s">
        <v>3845</v>
      </c>
      <c r="O668" s="262" t="s">
        <v>459</v>
      </c>
      <c r="P668" s="263"/>
    </row>
    <row r="669" spans="1:16" x14ac:dyDescent="0.35">
      <c r="A669" s="197" t="s">
        <v>2308</v>
      </c>
      <c r="B669" s="258">
        <v>104421</v>
      </c>
      <c r="C669" s="258">
        <v>43614</v>
      </c>
      <c r="D669" s="259" t="s">
        <v>4306</v>
      </c>
      <c r="E669" s="258" t="s">
        <v>4307</v>
      </c>
      <c r="F669" s="258" t="s">
        <v>911</v>
      </c>
      <c r="G669" s="258" t="s">
        <v>235</v>
      </c>
      <c r="H669" s="258" t="s">
        <v>3312</v>
      </c>
      <c r="I669" s="258" t="s">
        <v>1612</v>
      </c>
      <c r="J669" s="258" t="s">
        <v>4196</v>
      </c>
      <c r="K669" s="260">
        <v>4</v>
      </c>
      <c r="L669" s="261"/>
      <c r="M669" s="258">
        <v>5377355006</v>
      </c>
      <c r="N669" s="262" t="s">
        <v>4308</v>
      </c>
      <c r="O669" s="262" t="s">
        <v>459</v>
      </c>
      <c r="P669" s="263"/>
    </row>
    <row r="670" spans="1:16" x14ac:dyDescent="0.35">
      <c r="A670" s="197" t="s">
        <v>2436</v>
      </c>
      <c r="B670" s="258">
        <v>104422</v>
      </c>
      <c r="C670" s="258">
        <v>43614</v>
      </c>
      <c r="D670" s="259" t="s">
        <v>4309</v>
      </c>
      <c r="E670" s="258" t="s">
        <v>4310</v>
      </c>
      <c r="F670" s="258" t="s">
        <v>922</v>
      </c>
      <c r="G670" s="258" t="s">
        <v>235</v>
      </c>
      <c r="H670" s="258" t="s">
        <v>870</v>
      </c>
      <c r="I670" s="258" t="s">
        <v>4311</v>
      </c>
      <c r="J670" s="258" t="s">
        <v>4223</v>
      </c>
      <c r="K670" s="260">
        <v>4</v>
      </c>
      <c r="L670" s="261"/>
      <c r="M670" s="258">
        <v>5377960633</v>
      </c>
      <c r="N670" s="262" t="s">
        <v>4312</v>
      </c>
      <c r="O670" s="262" t="s">
        <v>459</v>
      </c>
      <c r="P670" s="263"/>
    </row>
    <row r="671" spans="1:16" x14ac:dyDescent="0.35">
      <c r="A671" s="197" t="s">
        <v>2308</v>
      </c>
      <c r="B671" s="258">
        <v>104423</v>
      </c>
      <c r="C671" s="258">
        <v>43614</v>
      </c>
      <c r="D671" s="259" t="s">
        <v>4313</v>
      </c>
      <c r="E671" s="258" t="s">
        <v>4314</v>
      </c>
      <c r="F671" s="258" t="s">
        <v>1009</v>
      </c>
      <c r="G671" s="258" t="s">
        <v>235</v>
      </c>
      <c r="H671" s="258" t="s">
        <v>870</v>
      </c>
      <c r="I671" s="258" t="s">
        <v>4315</v>
      </c>
      <c r="J671" s="258" t="s">
        <v>4122</v>
      </c>
      <c r="K671" s="260">
        <v>4</v>
      </c>
      <c r="L671" s="261"/>
      <c r="M671" s="258">
        <v>5071973859</v>
      </c>
      <c r="N671" s="262" t="s">
        <v>4316</v>
      </c>
      <c r="O671" s="262" t="s">
        <v>459</v>
      </c>
      <c r="P671" s="263"/>
    </row>
    <row r="672" spans="1:16" x14ac:dyDescent="0.35">
      <c r="A672" s="197" t="s">
        <v>2308</v>
      </c>
      <c r="B672" s="258">
        <v>104282</v>
      </c>
      <c r="C672" s="258">
        <v>43614</v>
      </c>
      <c r="D672" s="259" t="s">
        <v>4317</v>
      </c>
      <c r="E672" s="258" t="s">
        <v>4318</v>
      </c>
      <c r="F672" s="258" t="s">
        <v>958</v>
      </c>
      <c r="G672" s="258" t="s">
        <v>235</v>
      </c>
      <c r="H672" s="258" t="s">
        <v>870</v>
      </c>
      <c r="I672" s="258" t="s">
        <v>148</v>
      </c>
      <c r="J672" s="258">
        <v>2817</v>
      </c>
      <c r="K672" s="260">
        <v>4</v>
      </c>
      <c r="L672" s="261"/>
      <c r="M672" s="258">
        <v>5057808573</v>
      </c>
      <c r="N672" s="262">
        <v>28462105378</v>
      </c>
      <c r="O672" s="262" t="s">
        <v>381</v>
      </c>
      <c r="P672" s="263"/>
    </row>
    <row r="673" spans="1:16" x14ac:dyDescent="0.35">
      <c r="A673" s="197" t="s">
        <v>882</v>
      </c>
      <c r="B673" s="258">
        <v>104283</v>
      </c>
      <c r="C673" s="258">
        <v>43615</v>
      </c>
      <c r="D673" s="259" t="s">
        <v>1735</v>
      </c>
      <c r="E673" s="258" t="s">
        <v>1736</v>
      </c>
      <c r="F673" s="258" t="s">
        <v>956</v>
      </c>
      <c r="G673" s="258" t="s">
        <v>235</v>
      </c>
      <c r="H673" s="258" t="s">
        <v>870</v>
      </c>
      <c r="I673" s="258" t="s">
        <v>92</v>
      </c>
      <c r="J673" s="258">
        <v>4117</v>
      </c>
      <c r="K673" s="260">
        <v>4</v>
      </c>
      <c r="L673" s="261"/>
      <c r="M673" s="258">
        <v>5303281616</v>
      </c>
      <c r="N673" s="262">
        <v>33037156020</v>
      </c>
      <c r="O673" s="262" t="s">
        <v>381</v>
      </c>
      <c r="P673" s="263"/>
    </row>
    <row r="674" spans="1:16" x14ac:dyDescent="0.35">
      <c r="A674" s="197" t="s">
        <v>858</v>
      </c>
      <c r="B674" s="258">
        <v>104424</v>
      </c>
      <c r="C674" s="258">
        <v>43615</v>
      </c>
      <c r="D674" s="259" t="s">
        <v>1349</v>
      </c>
      <c r="E674" s="258" t="s">
        <v>4319</v>
      </c>
      <c r="F674" s="258" t="s">
        <v>933</v>
      </c>
      <c r="G674" s="258" t="s">
        <v>235</v>
      </c>
      <c r="H674" s="258" t="s">
        <v>4320</v>
      </c>
      <c r="I674" s="258" t="s">
        <v>92</v>
      </c>
      <c r="J674" s="258" t="s">
        <v>4189</v>
      </c>
      <c r="K674" s="260">
        <v>5</v>
      </c>
      <c r="L674" s="261" t="s">
        <v>4321</v>
      </c>
      <c r="M674" s="258">
        <v>5323567677</v>
      </c>
      <c r="N674" s="262" t="s">
        <v>4322</v>
      </c>
      <c r="O674" s="262" t="s">
        <v>459</v>
      </c>
      <c r="P674" s="263"/>
    </row>
    <row r="675" spans="1:16" x14ac:dyDescent="0.35">
      <c r="A675" s="197" t="s">
        <v>887</v>
      </c>
      <c r="B675" s="258">
        <v>104425</v>
      </c>
      <c r="C675" s="258">
        <v>43615</v>
      </c>
      <c r="D675" s="259" t="s">
        <v>4323</v>
      </c>
      <c r="E675" s="258" t="s">
        <v>4324</v>
      </c>
      <c r="F675" s="258" t="s">
        <v>902</v>
      </c>
      <c r="G675" s="258" t="s">
        <v>235</v>
      </c>
      <c r="H675" s="258" t="s">
        <v>870</v>
      </c>
      <c r="I675" s="258" t="s">
        <v>162</v>
      </c>
      <c r="J675" s="258" t="s">
        <v>4223</v>
      </c>
      <c r="K675" s="260">
        <v>4</v>
      </c>
      <c r="L675" s="261"/>
      <c r="M675" s="258">
        <v>5331345354</v>
      </c>
      <c r="N675" s="262">
        <v>14824367768</v>
      </c>
      <c r="O675" s="262" t="s">
        <v>459</v>
      </c>
      <c r="P675" s="263"/>
    </row>
    <row r="676" spans="1:16" x14ac:dyDescent="0.35">
      <c r="A676" s="197" t="s">
        <v>882</v>
      </c>
      <c r="B676" s="258">
        <v>104426</v>
      </c>
      <c r="C676" s="258">
        <v>43616</v>
      </c>
      <c r="D676" s="259" t="s">
        <v>2514</v>
      </c>
      <c r="E676" s="258" t="s">
        <v>2603</v>
      </c>
      <c r="F676" s="258" t="s">
        <v>2604</v>
      </c>
      <c r="G676" s="258" t="s">
        <v>235</v>
      </c>
      <c r="H676" s="258" t="s">
        <v>3341</v>
      </c>
      <c r="I676" s="258" t="s">
        <v>96</v>
      </c>
      <c r="J676" s="258" t="s">
        <v>4127</v>
      </c>
      <c r="K676" s="260">
        <v>4</v>
      </c>
      <c r="L676" s="261"/>
      <c r="M676" s="258">
        <v>5331360722</v>
      </c>
      <c r="N676" s="262" t="s">
        <v>2605</v>
      </c>
      <c r="O676" s="262" t="s">
        <v>459</v>
      </c>
      <c r="P676" s="263"/>
    </row>
    <row r="677" spans="1:16" x14ac:dyDescent="0.35">
      <c r="A677" s="197" t="s">
        <v>858</v>
      </c>
      <c r="B677" s="258">
        <v>104427</v>
      </c>
      <c r="C677" s="258">
        <v>43616</v>
      </c>
      <c r="D677" s="259" t="s">
        <v>1133</v>
      </c>
      <c r="E677" s="258" t="s">
        <v>1134</v>
      </c>
      <c r="F677" s="258" t="s">
        <v>853</v>
      </c>
      <c r="G677" s="258" t="s">
        <v>875</v>
      </c>
      <c r="H677" s="258" t="s">
        <v>874</v>
      </c>
      <c r="I677" s="258" t="s">
        <v>154</v>
      </c>
      <c r="J677" s="258" t="s">
        <v>4183</v>
      </c>
      <c r="K677" s="260">
        <v>4</v>
      </c>
      <c r="L677" s="261"/>
      <c r="M677" s="258">
        <v>5052640579</v>
      </c>
      <c r="N677" s="262" t="s">
        <v>4325</v>
      </c>
      <c r="O677" s="262" t="s">
        <v>459</v>
      </c>
      <c r="P677" s="263"/>
    </row>
    <row r="678" spans="1:16" x14ac:dyDescent="0.35">
      <c r="A678" s="197" t="s">
        <v>885</v>
      </c>
      <c r="B678" s="258">
        <v>104429</v>
      </c>
      <c r="C678" s="258">
        <v>43616</v>
      </c>
      <c r="D678" s="259" t="s">
        <v>1959</v>
      </c>
      <c r="E678" s="258" t="s">
        <v>4326</v>
      </c>
      <c r="F678" s="258" t="s">
        <v>4327</v>
      </c>
      <c r="G678" s="258" t="s">
        <v>235</v>
      </c>
      <c r="H678" s="258" t="s">
        <v>3334</v>
      </c>
      <c r="I678" s="258" t="s">
        <v>4328</v>
      </c>
      <c r="J678" s="258" t="s">
        <v>4155</v>
      </c>
      <c r="K678" s="260">
        <v>4</v>
      </c>
      <c r="L678" s="261"/>
      <c r="M678" s="258">
        <v>5492292949</v>
      </c>
      <c r="N678" s="262" t="s">
        <v>3141</v>
      </c>
      <c r="O678" s="262" t="s">
        <v>459</v>
      </c>
      <c r="P678" s="263"/>
    </row>
    <row r="679" spans="1:16" x14ac:dyDescent="0.35">
      <c r="A679" s="197" t="s">
        <v>887</v>
      </c>
      <c r="B679" s="258">
        <v>104284</v>
      </c>
      <c r="C679" s="258">
        <v>43616</v>
      </c>
      <c r="D679" s="259" t="s">
        <v>2193</v>
      </c>
      <c r="E679" s="258" t="s">
        <v>2195</v>
      </c>
      <c r="F679" s="258" t="s">
        <v>962</v>
      </c>
      <c r="G679" s="258" t="s">
        <v>903</v>
      </c>
      <c r="H679" s="258" t="s">
        <v>4329</v>
      </c>
      <c r="I679" s="258" t="s">
        <v>154</v>
      </c>
      <c r="J679" s="258">
        <v>3417</v>
      </c>
      <c r="K679" s="260">
        <v>4</v>
      </c>
      <c r="L679" s="261"/>
      <c r="M679" s="258" t="s">
        <v>2676</v>
      </c>
      <c r="N679" s="262">
        <v>52693685026</v>
      </c>
      <c r="O679" s="262" t="s">
        <v>381</v>
      </c>
      <c r="P679" s="263"/>
    </row>
    <row r="680" spans="1:16" x14ac:dyDescent="0.35">
      <c r="A680" s="197" t="s">
        <v>858</v>
      </c>
      <c r="B680" s="258">
        <v>104285</v>
      </c>
      <c r="C680" s="258">
        <v>43616</v>
      </c>
      <c r="D680" s="259" t="s">
        <v>2193</v>
      </c>
      <c r="E680" s="258" t="s">
        <v>2194</v>
      </c>
      <c r="F680" s="258" t="s">
        <v>898</v>
      </c>
      <c r="G680" s="258" t="s">
        <v>2684</v>
      </c>
      <c r="H680" s="258" t="s">
        <v>2480</v>
      </c>
      <c r="I680" s="258" t="s">
        <v>157</v>
      </c>
      <c r="J680" s="258">
        <v>3817</v>
      </c>
      <c r="K680" s="260">
        <v>4</v>
      </c>
      <c r="L680" s="261"/>
      <c r="M680" s="258" t="s">
        <v>2676</v>
      </c>
      <c r="N680" s="262">
        <v>52693685026</v>
      </c>
      <c r="O680" s="262" t="s">
        <v>381</v>
      </c>
      <c r="P680" s="263"/>
    </row>
    <row r="681" spans="1:16" x14ac:dyDescent="0.35">
      <c r="A681" s="197" t="s">
        <v>885</v>
      </c>
      <c r="B681" s="258">
        <v>104286</v>
      </c>
      <c r="C681" s="258">
        <v>43616</v>
      </c>
      <c r="D681" s="259" t="s">
        <v>2193</v>
      </c>
      <c r="E681" s="258" t="s">
        <v>2198</v>
      </c>
      <c r="F681" s="258" t="s">
        <v>2199</v>
      </c>
      <c r="G681" s="258" t="s">
        <v>3307</v>
      </c>
      <c r="H681" s="258" t="s">
        <v>3323</v>
      </c>
      <c r="I681" s="258" t="s">
        <v>2675</v>
      </c>
      <c r="J681" s="258">
        <v>3117</v>
      </c>
      <c r="K681" s="260">
        <v>4</v>
      </c>
      <c r="L681" s="261"/>
      <c r="M681" s="258" t="s">
        <v>2676</v>
      </c>
      <c r="N681" s="262">
        <v>52693685026</v>
      </c>
      <c r="O681" s="262" t="s">
        <v>381</v>
      </c>
      <c r="P681" s="263"/>
    </row>
    <row r="682" spans="1:16" x14ac:dyDescent="0.35">
      <c r="A682" s="197" t="s">
        <v>2431</v>
      </c>
      <c r="B682" s="258">
        <v>104287</v>
      </c>
      <c r="C682" s="258">
        <v>43616</v>
      </c>
      <c r="D682" s="259" t="s">
        <v>3798</v>
      </c>
      <c r="E682" s="258" t="s">
        <v>4330</v>
      </c>
      <c r="F682" s="258" t="s">
        <v>958</v>
      </c>
      <c r="G682" s="258" t="s">
        <v>1609</v>
      </c>
      <c r="H682" s="258" t="s">
        <v>3390</v>
      </c>
      <c r="I682" s="258" t="s">
        <v>151</v>
      </c>
      <c r="J682" s="258" t="s">
        <v>4276</v>
      </c>
      <c r="K682" s="260">
        <v>4</v>
      </c>
      <c r="L682" s="261"/>
      <c r="M682" s="258">
        <v>2722131393</v>
      </c>
      <c r="N682" s="262" t="s">
        <v>3801</v>
      </c>
      <c r="O682" s="262" t="s">
        <v>381</v>
      </c>
      <c r="P682" s="263"/>
    </row>
    <row r="683" spans="1:16" x14ac:dyDescent="0.35">
      <c r="A683" s="197" t="s">
        <v>887</v>
      </c>
      <c r="B683" s="258">
        <v>104430</v>
      </c>
      <c r="C683" s="258">
        <v>43617</v>
      </c>
      <c r="D683" s="259" t="s">
        <v>4331</v>
      </c>
      <c r="E683" s="258" t="s">
        <v>4332</v>
      </c>
      <c r="F683" s="258" t="s">
        <v>1640</v>
      </c>
      <c r="G683" s="258" t="s">
        <v>3650</v>
      </c>
      <c r="H683" s="258" t="s">
        <v>4333</v>
      </c>
      <c r="I683" s="258" t="s">
        <v>2133</v>
      </c>
      <c r="J683" s="258" t="s">
        <v>4231</v>
      </c>
      <c r="K683" s="260">
        <v>4</v>
      </c>
      <c r="L683" s="261" t="s">
        <v>4334</v>
      </c>
      <c r="M683" s="258">
        <v>5433894422</v>
      </c>
      <c r="N683" s="262"/>
      <c r="O683" s="262" t="s">
        <v>459</v>
      </c>
      <c r="P683" s="263"/>
    </row>
    <row r="684" spans="1:16" x14ac:dyDescent="0.35">
      <c r="A684" s="197" t="s">
        <v>2432</v>
      </c>
      <c r="B684" s="258">
        <v>104288</v>
      </c>
      <c r="C684" s="258">
        <v>43617</v>
      </c>
      <c r="D684" s="259" t="s">
        <v>3051</v>
      </c>
      <c r="E684" s="258" t="s">
        <v>3052</v>
      </c>
      <c r="F684" s="258" t="s">
        <v>896</v>
      </c>
      <c r="G684" s="258" t="s">
        <v>4335</v>
      </c>
      <c r="H684" s="258" t="s">
        <v>4336</v>
      </c>
      <c r="I684" s="258" t="s">
        <v>139</v>
      </c>
      <c r="J684" s="258" t="s">
        <v>4337</v>
      </c>
      <c r="K684" s="260">
        <v>4</v>
      </c>
      <c r="L684" s="261"/>
      <c r="M684" s="258">
        <v>5074689284</v>
      </c>
      <c r="N684" s="262">
        <v>15734595234</v>
      </c>
      <c r="O684" s="262" t="s">
        <v>381</v>
      </c>
      <c r="P684" s="263"/>
    </row>
    <row r="685" spans="1:16" x14ac:dyDescent="0.35">
      <c r="A685" s="197" t="s">
        <v>1799</v>
      </c>
      <c r="B685" s="258">
        <v>104289</v>
      </c>
      <c r="C685" s="258">
        <v>43619</v>
      </c>
      <c r="D685" s="259" t="s">
        <v>1172</v>
      </c>
      <c r="E685" s="258" t="s">
        <v>1223</v>
      </c>
      <c r="F685" s="258" t="s">
        <v>958</v>
      </c>
      <c r="G685" s="258" t="s">
        <v>235</v>
      </c>
      <c r="H685" s="258" t="s">
        <v>870</v>
      </c>
      <c r="I685" s="258" t="s">
        <v>154</v>
      </c>
      <c r="J685" s="258">
        <v>4116</v>
      </c>
      <c r="K685" s="260">
        <v>4</v>
      </c>
      <c r="L685" s="261"/>
      <c r="M685" s="258">
        <v>5323528279</v>
      </c>
      <c r="N685" s="262">
        <v>20044238924</v>
      </c>
      <c r="O685" s="262" t="s">
        <v>381</v>
      </c>
      <c r="P685" s="263"/>
    </row>
    <row r="686" spans="1:16" x14ac:dyDescent="0.35">
      <c r="A686" s="197" t="s">
        <v>2435</v>
      </c>
      <c r="B686" s="258">
        <v>104290</v>
      </c>
      <c r="C686" s="258">
        <v>43619</v>
      </c>
      <c r="D686" s="259" t="s">
        <v>907</v>
      </c>
      <c r="E686" s="258" t="s">
        <v>1228</v>
      </c>
      <c r="F686" s="258" t="s">
        <v>918</v>
      </c>
      <c r="G686" s="258" t="s">
        <v>235</v>
      </c>
      <c r="H686" s="258" t="s">
        <v>870</v>
      </c>
      <c r="I686" s="258" t="s">
        <v>171</v>
      </c>
      <c r="J686" s="258">
        <v>4016</v>
      </c>
      <c r="K686" s="260">
        <v>4</v>
      </c>
      <c r="L686" s="261"/>
      <c r="M686" s="258">
        <v>5325831783</v>
      </c>
      <c r="N686" s="262">
        <v>22720149838</v>
      </c>
      <c r="O686" s="262" t="s">
        <v>381</v>
      </c>
      <c r="P686" s="263"/>
    </row>
    <row r="687" spans="1:16" x14ac:dyDescent="0.35">
      <c r="A687" s="197" t="s">
        <v>1209</v>
      </c>
      <c r="B687" s="258">
        <v>104291</v>
      </c>
      <c r="C687" s="258">
        <v>43619</v>
      </c>
      <c r="D687" s="259" t="s">
        <v>1837</v>
      </c>
      <c r="E687" s="258" t="s">
        <v>1838</v>
      </c>
      <c r="F687" s="258" t="s">
        <v>918</v>
      </c>
      <c r="G687" s="258" t="s">
        <v>875</v>
      </c>
      <c r="H687" s="258" t="s">
        <v>1988</v>
      </c>
      <c r="I687" s="258" t="s">
        <v>152</v>
      </c>
      <c r="J687" s="258">
        <v>4117</v>
      </c>
      <c r="K687" s="260">
        <v>4</v>
      </c>
      <c r="L687" s="261"/>
      <c r="M687" s="258">
        <v>5443105691</v>
      </c>
      <c r="N687" s="262">
        <v>25519056980</v>
      </c>
      <c r="O687" s="262" t="s">
        <v>381</v>
      </c>
      <c r="P687" s="263"/>
    </row>
    <row r="688" spans="1:16" x14ac:dyDescent="0.35">
      <c r="A688" s="197" t="s">
        <v>1034</v>
      </c>
      <c r="B688" s="258">
        <v>104292</v>
      </c>
      <c r="C688" s="258">
        <v>43619</v>
      </c>
      <c r="D688" s="259" t="s">
        <v>4338</v>
      </c>
      <c r="E688" s="258" t="s">
        <v>4339</v>
      </c>
      <c r="F688" s="258" t="s">
        <v>980</v>
      </c>
      <c r="G688" s="258" t="s">
        <v>235</v>
      </c>
      <c r="H688" s="258" t="s">
        <v>854</v>
      </c>
      <c r="I688" s="258" t="s">
        <v>949</v>
      </c>
      <c r="J688" s="258">
        <v>214</v>
      </c>
      <c r="K688" s="260">
        <v>4</v>
      </c>
      <c r="L688" s="261"/>
      <c r="M688" s="258" t="s">
        <v>4340</v>
      </c>
      <c r="N688" s="262"/>
      <c r="O688" s="262" t="s">
        <v>381</v>
      </c>
      <c r="P688" s="263"/>
    </row>
    <row r="689" spans="2:16" x14ac:dyDescent="0.35">
      <c r="B689" s="258"/>
      <c r="C689" s="258"/>
      <c r="D689" s="259"/>
      <c r="E689" s="258"/>
      <c r="F689" s="258"/>
      <c r="G689" s="258"/>
      <c r="H689" s="258"/>
      <c r="I689" s="258"/>
      <c r="J689" s="258"/>
      <c r="K689" s="260"/>
      <c r="L689" s="261"/>
      <c r="M689" s="258"/>
      <c r="N689" s="262"/>
      <c r="O689" s="262"/>
      <c r="P689" s="263"/>
    </row>
    <row r="690" spans="2:16" x14ac:dyDescent="0.35">
      <c r="B690" s="258"/>
      <c r="C690" s="258"/>
      <c r="D690" s="259"/>
      <c r="E690" s="258"/>
      <c r="F690" s="258"/>
      <c r="G690" s="258"/>
      <c r="H690" s="258"/>
      <c r="I690" s="258"/>
      <c r="J690" s="258"/>
      <c r="K690" s="260"/>
      <c r="L690" s="261"/>
      <c r="M690" s="258"/>
      <c r="N690" s="262"/>
      <c r="O690" s="262"/>
      <c r="P690" s="263"/>
    </row>
    <row r="691" spans="2:16" x14ac:dyDescent="0.35">
      <c r="B691" s="258"/>
      <c r="C691" s="258"/>
      <c r="D691" s="259"/>
      <c r="E691" s="258"/>
      <c r="F691" s="258"/>
      <c r="G691" s="258"/>
      <c r="H691" s="258"/>
      <c r="I691" s="258"/>
      <c r="J691" s="258"/>
      <c r="K691" s="260"/>
      <c r="L691" s="261"/>
      <c r="M691" s="258"/>
      <c r="N691" s="262"/>
      <c r="O691" s="262"/>
      <c r="P691" s="263"/>
    </row>
    <row r="692" spans="2:16" x14ac:dyDescent="0.35">
      <c r="B692" s="258"/>
      <c r="C692" s="258"/>
      <c r="D692" s="259"/>
      <c r="E692" s="258"/>
      <c r="F692" s="258"/>
      <c r="G692" s="258"/>
      <c r="H692" s="258"/>
      <c r="I692" s="258"/>
      <c r="J692" s="258"/>
      <c r="K692" s="260"/>
      <c r="L692" s="261"/>
      <c r="M692" s="258"/>
      <c r="N692" s="262"/>
      <c r="O692" s="262"/>
      <c r="P692" s="263"/>
    </row>
    <row r="693" spans="2:16" x14ac:dyDescent="0.35">
      <c r="B693" s="258"/>
      <c r="C693" s="258"/>
      <c r="D693" s="259"/>
      <c r="E693" s="258"/>
      <c r="F693" s="258"/>
      <c r="G693" s="258"/>
      <c r="H693" s="258"/>
      <c r="I693" s="258"/>
      <c r="J693" s="258"/>
      <c r="K693" s="260"/>
      <c r="L693" s="261"/>
      <c r="M693" s="258"/>
      <c r="N693" s="262"/>
      <c r="O693" s="262"/>
      <c r="P693" s="263"/>
    </row>
    <row r="694" spans="2:16" x14ac:dyDescent="0.35">
      <c r="B694" s="258"/>
      <c r="C694" s="258"/>
      <c r="D694" s="259"/>
      <c r="E694" s="258"/>
      <c r="F694" s="258"/>
      <c r="G694" s="258"/>
      <c r="H694" s="258"/>
      <c r="I694" s="258"/>
      <c r="J694" s="258"/>
      <c r="K694" s="260"/>
      <c r="L694" s="261"/>
      <c r="M694" s="258"/>
      <c r="N694" s="262"/>
      <c r="O694" s="262"/>
      <c r="P694" s="263"/>
    </row>
    <row r="695" spans="2:16" x14ac:dyDescent="0.35">
      <c r="B695" s="258"/>
      <c r="C695" s="258"/>
      <c r="D695" s="259"/>
      <c r="E695" s="258"/>
      <c r="F695" s="258"/>
      <c r="G695" s="258"/>
      <c r="H695" s="258"/>
      <c r="I695" s="258"/>
      <c r="J695" s="258"/>
      <c r="K695" s="260"/>
      <c r="L695" s="261"/>
      <c r="M695" s="258"/>
      <c r="N695" s="262"/>
      <c r="O695" s="262"/>
      <c r="P695" s="263"/>
    </row>
    <row r="696" spans="2:16" x14ac:dyDescent="0.35">
      <c r="B696" s="258"/>
      <c r="C696" s="258"/>
      <c r="D696" s="259"/>
      <c r="E696" s="258"/>
      <c r="F696" s="258"/>
      <c r="G696" s="258"/>
      <c r="H696" s="258"/>
      <c r="I696" s="258"/>
      <c r="J696" s="258"/>
      <c r="K696" s="260"/>
      <c r="L696" s="261"/>
      <c r="M696" s="258"/>
      <c r="N696" s="262"/>
      <c r="O696" s="262"/>
      <c r="P696" s="263"/>
    </row>
    <row r="697" spans="2:16" x14ac:dyDescent="0.35">
      <c r="B697" s="258"/>
      <c r="C697" s="258"/>
      <c r="D697" s="259"/>
      <c r="E697" s="258"/>
      <c r="F697" s="258"/>
      <c r="G697" s="258"/>
      <c r="H697" s="258"/>
      <c r="I697" s="258"/>
      <c r="J697" s="258"/>
      <c r="K697" s="260"/>
      <c r="L697" s="261"/>
      <c r="M697" s="258"/>
      <c r="N697" s="262"/>
      <c r="O697" s="262"/>
      <c r="P697" s="263"/>
    </row>
    <row r="698" spans="2:16" x14ac:dyDescent="0.35">
      <c r="B698" s="258"/>
      <c r="C698" s="258"/>
      <c r="D698" s="259"/>
      <c r="E698" s="258"/>
      <c r="F698" s="258"/>
      <c r="G698" s="258"/>
      <c r="H698" s="258"/>
      <c r="I698" s="258"/>
      <c r="J698" s="258"/>
      <c r="K698" s="260"/>
      <c r="L698" s="261"/>
      <c r="M698" s="258"/>
      <c r="N698" s="262"/>
      <c r="O698" s="262"/>
      <c r="P698" s="263"/>
    </row>
    <row r="699" spans="2:16" x14ac:dyDescent="0.35">
      <c r="B699" s="258"/>
      <c r="C699" s="258"/>
      <c r="D699" s="259"/>
      <c r="E699" s="258"/>
      <c r="F699" s="258"/>
      <c r="G699" s="258"/>
      <c r="H699" s="258"/>
      <c r="I699" s="258"/>
      <c r="J699" s="258"/>
      <c r="K699" s="260"/>
      <c r="L699" s="261"/>
      <c r="M699" s="258"/>
      <c r="N699" s="262"/>
      <c r="O699" s="262"/>
      <c r="P699" s="263"/>
    </row>
    <row r="700" spans="2:16" x14ac:dyDescent="0.35">
      <c r="B700" s="258"/>
      <c r="C700" s="258"/>
      <c r="D700" s="259"/>
      <c r="E700" s="258"/>
      <c r="F700" s="258"/>
      <c r="G700" s="258"/>
      <c r="H700" s="258"/>
      <c r="I700" s="258"/>
      <c r="J700" s="258"/>
      <c r="K700" s="260"/>
      <c r="L700" s="261"/>
      <c r="M700" s="258"/>
      <c r="N700" s="262"/>
      <c r="O700" s="262"/>
      <c r="P700" s="263"/>
    </row>
    <row r="701" spans="2:16" x14ac:dyDescent="0.35">
      <c r="B701" s="258"/>
      <c r="C701" s="258"/>
      <c r="D701" s="259"/>
      <c r="E701" s="258"/>
      <c r="F701" s="258"/>
      <c r="G701" s="258"/>
      <c r="H701" s="258"/>
      <c r="I701" s="258"/>
      <c r="J701" s="258"/>
      <c r="K701" s="260"/>
      <c r="L701" s="261"/>
      <c r="M701" s="258"/>
      <c r="N701" s="262"/>
      <c r="O701" s="262"/>
      <c r="P701" s="263"/>
    </row>
    <row r="702" spans="2:16" x14ac:dyDescent="0.35">
      <c r="B702" s="258"/>
      <c r="C702" s="258"/>
      <c r="D702" s="259"/>
      <c r="E702" s="258"/>
      <c r="F702" s="258"/>
      <c r="G702" s="258"/>
      <c r="H702" s="258"/>
      <c r="I702" s="258"/>
      <c r="J702" s="258"/>
      <c r="K702" s="260"/>
      <c r="L702" s="261"/>
      <c r="M702" s="258"/>
      <c r="N702" s="262"/>
      <c r="O702" s="262"/>
      <c r="P702" s="263"/>
    </row>
    <row r="703" spans="2:16" x14ac:dyDescent="0.35">
      <c r="B703" s="258"/>
      <c r="C703" s="258"/>
      <c r="D703" s="259"/>
      <c r="E703" s="258"/>
      <c r="F703" s="258"/>
      <c r="G703" s="258"/>
      <c r="H703" s="258"/>
      <c r="I703" s="258"/>
      <c r="J703" s="258"/>
      <c r="K703" s="260"/>
      <c r="L703" s="261"/>
      <c r="M703" s="258"/>
      <c r="N703" s="262"/>
      <c r="O703" s="262"/>
      <c r="P703" s="263"/>
    </row>
    <row r="704" spans="2:16" x14ac:dyDescent="0.35">
      <c r="B704" s="258"/>
      <c r="C704" s="258"/>
      <c r="D704" s="259"/>
      <c r="E704" s="258"/>
      <c r="F704" s="258"/>
      <c r="G704" s="258"/>
      <c r="H704" s="258"/>
      <c r="I704" s="258"/>
      <c r="J704" s="258"/>
      <c r="K704" s="260"/>
      <c r="L704" s="261"/>
      <c r="M704" s="258"/>
      <c r="N704" s="262"/>
      <c r="O704" s="262"/>
      <c r="P704" s="263"/>
    </row>
    <row r="705" spans="2:16" x14ac:dyDescent="0.35">
      <c r="B705" s="258"/>
      <c r="C705" s="258"/>
      <c r="D705" s="259"/>
      <c r="E705" s="258"/>
      <c r="F705" s="258"/>
      <c r="G705" s="258"/>
      <c r="H705" s="258"/>
      <c r="I705" s="258"/>
      <c r="J705" s="258"/>
      <c r="K705" s="260"/>
      <c r="L705" s="261"/>
      <c r="M705" s="258"/>
      <c r="N705" s="262"/>
      <c r="O705" s="262"/>
      <c r="P705" s="263"/>
    </row>
    <row r="706" spans="2:16" x14ac:dyDescent="0.35">
      <c r="B706" s="258"/>
      <c r="C706" s="258"/>
      <c r="D706" s="259"/>
      <c r="E706" s="258"/>
      <c r="F706" s="258"/>
      <c r="G706" s="258"/>
      <c r="H706" s="258"/>
      <c r="I706" s="258"/>
      <c r="J706" s="258"/>
      <c r="K706" s="260"/>
      <c r="L706" s="261"/>
      <c r="M706" s="258"/>
      <c r="N706" s="262"/>
      <c r="O706" s="262"/>
      <c r="P706" s="263"/>
    </row>
    <row r="707" spans="2:16" x14ac:dyDescent="0.35">
      <c r="B707" s="258"/>
      <c r="C707" s="258"/>
      <c r="D707" s="259"/>
      <c r="E707" s="258"/>
      <c r="F707" s="258"/>
      <c r="G707" s="258"/>
      <c r="H707" s="258"/>
      <c r="I707" s="258"/>
      <c r="J707" s="258"/>
      <c r="K707" s="260"/>
      <c r="L707" s="261"/>
      <c r="M707" s="258"/>
      <c r="N707" s="262"/>
      <c r="O707" s="262"/>
      <c r="P707" s="263"/>
    </row>
    <row r="708" spans="2:16" x14ac:dyDescent="0.35">
      <c r="B708" s="258"/>
      <c r="C708" s="258"/>
      <c r="D708" s="259"/>
      <c r="E708" s="258"/>
      <c r="F708" s="258"/>
      <c r="G708" s="258"/>
      <c r="H708" s="258"/>
      <c r="I708" s="258"/>
      <c r="J708" s="258"/>
      <c r="K708" s="260"/>
      <c r="L708" s="261"/>
      <c r="M708" s="258"/>
      <c r="N708" s="262"/>
      <c r="O708" s="262"/>
      <c r="P708" s="263"/>
    </row>
    <row r="709" spans="2:16" x14ac:dyDescent="0.35">
      <c r="B709" s="258"/>
      <c r="C709" s="258"/>
      <c r="D709" s="259"/>
      <c r="E709" s="258"/>
      <c r="F709" s="258"/>
      <c r="G709" s="258"/>
      <c r="H709" s="258"/>
      <c r="I709" s="258"/>
      <c r="J709" s="258"/>
      <c r="K709" s="260"/>
      <c r="L709" s="261"/>
      <c r="M709" s="258"/>
      <c r="N709" s="262"/>
      <c r="O709" s="262"/>
      <c r="P709" s="263"/>
    </row>
    <row r="710" spans="2:16" x14ac:dyDescent="0.35">
      <c r="B710" s="258"/>
      <c r="C710" s="258"/>
      <c r="D710" s="259"/>
      <c r="E710" s="258"/>
      <c r="F710" s="258"/>
      <c r="G710" s="258"/>
      <c r="H710" s="258"/>
      <c r="I710" s="258"/>
      <c r="J710" s="258"/>
      <c r="K710" s="260"/>
      <c r="L710" s="261"/>
      <c r="M710" s="258"/>
      <c r="N710" s="262"/>
      <c r="O710" s="262"/>
      <c r="P710" s="263"/>
    </row>
    <row r="711" spans="2:16" x14ac:dyDescent="0.35">
      <c r="B711" s="258"/>
      <c r="C711" s="258"/>
      <c r="D711" s="259"/>
      <c r="E711" s="258"/>
      <c r="F711" s="258"/>
      <c r="G711" s="258"/>
      <c r="H711" s="258"/>
      <c r="I711" s="258"/>
      <c r="J711" s="258"/>
      <c r="K711" s="260"/>
      <c r="L711" s="261"/>
      <c r="M711" s="258"/>
      <c r="N711" s="262"/>
      <c r="O711" s="262"/>
      <c r="P711" s="263"/>
    </row>
    <row r="712" spans="2:16" x14ac:dyDescent="0.35">
      <c r="B712" s="258"/>
      <c r="C712" s="258"/>
      <c r="D712" s="259"/>
      <c r="E712" s="258"/>
      <c r="F712" s="258"/>
      <c r="G712" s="258"/>
      <c r="H712" s="258"/>
      <c r="I712" s="258"/>
      <c r="J712" s="258"/>
      <c r="K712" s="260"/>
      <c r="L712" s="261"/>
      <c r="M712" s="258"/>
      <c r="N712" s="262"/>
      <c r="O712" s="262"/>
      <c r="P712" s="263"/>
    </row>
    <row r="713" spans="2:16" x14ac:dyDescent="0.35">
      <c r="B713" s="258"/>
      <c r="C713" s="258"/>
      <c r="D713" s="259"/>
      <c r="E713" s="258"/>
      <c r="F713" s="258"/>
      <c r="G713" s="258"/>
      <c r="H713" s="258"/>
      <c r="I713" s="258"/>
      <c r="J713" s="258"/>
      <c r="K713" s="260"/>
      <c r="L713" s="261"/>
      <c r="M713" s="258"/>
      <c r="N713" s="262"/>
      <c r="O713" s="262"/>
      <c r="P713" s="263"/>
    </row>
    <row r="714" spans="2:16" x14ac:dyDescent="0.35">
      <c r="B714" s="258"/>
      <c r="C714" s="258"/>
      <c r="D714" s="259"/>
      <c r="E714" s="258"/>
      <c r="F714" s="258"/>
      <c r="G714" s="258"/>
      <c r="H714" s="258"/>
      <c r="I714" s="258"/>
      <c r="J714" s="258"/>
      <c r="K714" s="260"/>
      <c r="L714" s="261"/>
      <c r="M714" s="258"/>
      <c r="N714" s="262"/>
      <c r="O714" s="262"/>
      <c r="P714" s="263"/>
    </row>
    <row r="715" spans="2:16" x14ac:dyDescent="0.35">
      <c r="B715" s="258"/>
      <c r="C715" s="258"/>
      <c r="D715" s="259"/>
      <c r="E715" s="258"/>
      <c r="F715" s="258"/>
      <c r="G715" s="258"/>
      <c r="H715" s="258"/>
      <c r="I715" s="258"/>
      <c r="J715" s="258"/>
      <c r="K715" s="260"/>
      <c r="L715" s="261"/>
      <c r="M715" s="258"/>
      <c r="N715" s="262"/>
      <c r="O715" s="262"/>
      <c r="P715" s="263"/>
    </row>
    <row r="716" spans="2:16" x14ac:dyDescent="0.35">
      <c r="B716" s="258"/>
      <c r="C716" s="258"/>
      <c r="D716" s="259"/>
      <c r="E716" s="258"/>
      <c r="F716" s="258"/>
      <c r="G716" s="258"/>
      <c r="H716" s="258"/>
      <c r="I716" s="258"/>
      <c r="J716" s="258"/>
      <c r="K716" s="260"/>
      <c r="L716" s="261"/>
      <c r="M716" s="258"/>
      <c r="N716" s="262"/>
      <c r="O716" s="262"/>
      <c r="P716" s="263"/>
    </row>
  </sheetData>
  <autoFilter ref="A2:O660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14"/>
  <sheetViews>
    <sheetView workbookViewId="0">
      <selection activeCell="B16" sqref="B16"/>
    </sheetView>
  </sheetViews>
  <sheetFormatPr defaultRowHeight="14.5" x14ac:dyDescent="0.35"/>
  <cols>
    <col min="1" max="1" width="9.1796875" style="230" bestFit="1" customWidth="1"/>
    <col min="2" max="2" width="37.453125" style="285" customWidth="1"/>
    <col min="3" max="3" width="8.7265625" style="286"/>
    <col min="4" max="4" width="13.7265625" style="279" customWidth="1"/>
    <col min="5" max="5" width="9.7265625" customWidth="1"/>
    <col min="7" max="7" width="9.1796875" style="258" bestFit="1" customWidth="1"/>
    <col min="8" max="8" width="30.453125" style="258" customWidth="1"/>
    <col min="9" max="9" width="9.1796875" style="294" bestFit="1" customWidth="1"/>
    <col min="10" max="10" width="8.7265625" style="294"/>
    <col min="11" max="11" width="8.7265625" style="286"/>
    <col min="12" max="12" width="9.1796875" style="453" bestFit="1" customWidth="1"/>
    <col min="13" max="13" width="8.7265625" style="294"/>
    <col min="15" max="15" width="9.1796875" style="567" bestFit="1" customWidth="1"/>
    <col min="16" max="16" width="8.7265625" style="567"/>
  </cols>
  <sheetData>
    <row r="1" spans="1:18" s="310" customFormat="1" x14ac:dyDescent="0.35">
      <c r="A1" s="230"/>
      <c r="B1" s="285"/>
      <c r="C1" s="286"/>
      <c r="D1" s="279"/>
      <c r="G1" s="258"/>
      <c r="H1" s="258"/>
      <c r="I1" s="294"/>
      <c r="J1" s="294"/>
      <c r="K1" s="286"/>
      <c r="L1" s="453"/>
      <c r="M1" s="294"/>
      <c r="O1" s="567"/>
      <c r="P1" s="567"/>
    </row>
    <row r="2" spans="1:18" x14ac:dyDescent="0.35">
      <c r="A2" s="453"/>
      <c r="B2" s="453"/>
      <c r="C2" s="650"/>
      <c r="D2" s="651"/>
      <c r="E2" s="273">
        <f>SUMIFS(beklenen!J:J,beklenen!A:A,D2,beklenen!F:F,A2)</f>
        <v>0</v>
      </c>
      <c r="F2" s="286">
        <f>C2-E2</f>
        <v>0</v>
      </c>
      <c r="I2" s="584">
        <v>652858</v>
      </c>
      <c r="J2" s="311">
        <v>4</v>
      </c>
      <c r="L2" s="312">
        <v>652847</v>
      </c>
      <c r="M2" s="311">
        <v>13</v>
      </c>
      <c r="O2" s="312">
        <v>2627427</v>
      </c>
      <c r="P2" s="568">
        <f>SUMIF(beklenen!A:A,O2,beklenen!J:J)</f>
        <v>0</v>
      </c>
    </row>
    <row r="3" spans="1:18" x14ac:dyDescent="0.35">
      <c r="A3" s="453"/>
      <c r="B3" s="453"/>
      <c r="C3" s="650"/>
      <c r="D3" s="651"/>
      <c r="E3" s="273">
        <f>SUMIFS(beklenen!J:J,beklenen!A:A,D3,beklenen!F:F,A3)</f>
        <v>0</v>
      </c>
      <c r="F3" s="286">
        <f t="shared" ref="F3:F18" si="0">C3-E3</f>
        <v>0</v>
      </c>
      <c r="H3" s="258" t="s">
        <v>366</v>
      </c>
      <c r="I3" s="245">
        <v>256529</v>
      </c>
      <c r="J3" s="311">
        <v>11</v>
      </c>
      <c r="L3" s="312">
        <v>652854</v>
      </c>
      <c r="M3" s="311">
        <v>7</v>
      </c>
      <c r="O3" s="312">
        <v>2647765</v>
      </c>
      <c r="P3" s="568">
        <f>SUMIF(beklenen!A:A,O3,beklenen!J:J)</f>
        <v>5</v>
      </c>
    </row>
    <row r="4" spans="1:18" x14ac:dyDescent="0.35">
      <c r="A4" s="453"/>
      <c r="B4" s="453"/>
      <c r="C4" s="650"/>
      <c r="D4" s="651"/>
      <c r="E4" s="273">
        <f>SUMIFS(beklenen!J:J,beklenen!A:A,D4,beklenen!F:F,A4)</f>
        <v>0</v>
      </c>
      <c r="F4" s="286">
        <f t="shared" si="0"/>
        <v>0</v>
      </c>
      <c r="H4" s="258" t="s">
        <v>366</v>
      </c>
      <c r="I4" s="39">
        <v>656677</v>
      </c>
      <c r="J4" s="311">
        <v>14</v>
      </c>
      <c r="L4" s="312">
        <v>652858</v>
      </c>
      <c r="M4" s="311">
        <v>4</v>
      </c>
      <c r="O4" s="312">
        <v>2648281</v>
      </c>
      <c r="P4" s="568">
        <f>SUMIF(beklenen!A:A,O4,beklenen!J:J)</f>
        <v>0</v>
      </c>
    </row>
    <row r="5" spans="1:18" x14ac:dyDescent="0.35">
      <c r="A5" s="453"/>
      <c r="B5" s="453"/>
      <c r="C5" s="650"/>
      <c r="D5" s="651"/>
      <c r="E5" s="273">
        <f>SUMIFS(beklenen!J:J,beklenen!A:A,D5,beklenen!F:F,A5)</f>
        <v>0</v>
      </c>
      <c r="F5" s="286">
        <f t="shared" si="0"/>
        <v>0</v>
      </c>
      <c r="I5" s="584">
        <v>556960</v>
      </c>
      <c r="J5" s="311">
        <v>4</v>
      </c>
      <c r="L5" s="312">
        <v>256830</v>
      </c>
      <c r="M5" s="311">
        <v>92</v>
      </c>
      <c r="O5" s="312">
        <v>2657573</v>
      </c>
      <c r="P5" s="568">
        <f>SUMIF(beklenen!A:A,O5,beklenen!J:J)</f>
        <v>4</v>
      </c>
    </row>
    <row r="6" spans="1:18" x14ac:dyDescent="0.35">
      <c r="A6" s="453"/>
      <c r="B6" s="453"/>
      <c r="C6" s="650"/>
      <c r="D6" s="651"/>
      <c r="E6" s="273">
        <f>SUMIFS(beklenen!J:J,beklenen!A:A,D6,beklenen!F:F,A6)</f>
        <v>0</v>
      </c>
      <c r="F6" s="286">
        <f t="shared" si="0"/>
        <v>0</v>
      </c>
      <c r="I6" s="39">
        <v>656763</v>
      </c>
      <c r="J6" s="311">
        <v>5</v>
      </c>
      <c r="L6" s="312">
        <v>552050</v>
      </c>
      <c r="M6" s="311">
        <v>71</v>
      </c>
      <c r="O6" s="312">
        <v>2663504</v>
      </c>
      <c r="P6" s="568">
        <f>SUMIF(beklenen!A:A,O6,beklenen!J:J)</f>
        <v>8</v>
      </c>
    </row>
    <row r="7" spans="1:18" x14ac:dyDescent="0.35">
      <c r="A7" s="453"/>
      <c r="B7" s="453"/>
      <c r="C7" s="650"/>
      <c r="D7" s="651"/>
      <c r="E7" s="273">
        <f>SUMIFS(beklenen!J:J,beklenen!A:A,D7,beklenen!F:F,A7)</f>
        <v>0</v>
      </c>
      <c r="F7" s="286">
        <f t="shared" si="0"/>
        <v>0</v>
      </c>
      <c r="I7" s="39">
        <v>656764</v>
      </c>
      <c r="J7" s="311">
        <v>10</v>
      </c>
      <c r="L7" s="312">
        <v>256831</v>
      </c>
      <c r="M7" s="311">
        <v>125</v>
      </c>
      <c r="O7" s="312">
        <v>2665012</v>
      </c>
      <c r="P7" s="568">
        <f>SUMIF(beklenen!A:A,O7,beklenen!J:J)</f>
        <v>2</v>
      </c>
    </row>
    <row r="8" spans="1:18" x14ac:dyDescent="0.35">
      <c r="A8" s="453"/>
      <c r="B8" s="453"/>
      <c r="C8" s="650"/>
      <c r="D8" s="651"/>
      <c r="E8" s="273">
        <f>SUMIFS(beklenen!J:J,beklenen!A:A,D8,beklenen!F:F,A8)</f>
        <v>0</v>
      </c>
      <c r="F8" s="286">
        <f t="shared" si="0"/>
        <v>0</v>
      </c>
      <c r="I8" s="476">
        <v>246800</v>
      </c>
      <c r="J8" s="311">
        <v>1</v>
      </c>
      <c r="L8" s="312">
        <v>552051</v>
      </c>
      <c r="M8" s="311">
        <v>39</v>
      </c>
      <c r="O8" s="312">
        <v>2667910</v>
      </c>
      <c r="P8" s="568">
        <f>SUMIF(beklenen!A:A,O8,beklenen!J:J)</f>
        <v>0</v>
      </c>
    </row>
    <row r="9" spans="1:18" x14ac:dyDescent="0.35">
      <c r="A9" s="453"/>
      <c r="B9" s="453"/>
      <c r="C9" s="650"/>
      <c r="D9" s="651"/>
      <c r="E9" s="273">
        <f>SUMIFS(beklenen!J:J,beklenen!A:A,D9,beklenen!F:F,A9)</f>
        <v>0</v>
      </c>
      <c r="F9" s="286">
        <f t="shared" si="0"/>
        <v>0</v>
      </c>
      <c r="I9" s="39">
        <v>240362</v>
      </c>
      <c r="J9" s="311">
        <v>5</v>
      </c>
      <c r="L9" s="312">
        <v>556140</v>
      </c>
      <c r="M9" s="311">
        <v>83</v>
      </c>
      <c r="O9" s="312">
        <v>2678170</v>
      </c>
      <c r="P9" s="568">
        <f>SUMIF(beklenen!A:A,O9,beklenen!J:J)</f>
        <v>0</v>
      </c>
    </row>
    <row r="10" spans="1:18" x14ac:dyDescent="0.35">
      <c r="A10" s="453"/>
      <c r="B10" s="453"/>
      <c r="C10" s="650"/>
      <c r="D10" s="651"/>
      <c r="E10" s="273">
        <f>SUMIFS(beklenen!J:J,beklenen!A:A,D10,beklenen!F:F,A10)</f>
        <v>0</v>
      </c>
      <c r="F10" s="286">
        <f t="shared" si="0"/>
        <v>0</v>
      </c>
      <c r="I10" s="81">
        <v>242132</v>
      </c>
      <c r="J10" s="311">
        <v>2</v>
      </c>
      <c r="L10" s="312">
        <v>256302</v>
      </c>
      <c r="M10" s="311">
        <v>26</v>
      </c>
      <c r="O10" s="312">
        <v>2678172</v>
      </c>
      <c r="P10" s="568">
        <f>SUMIF(beklenen!A:A,O10,beklenen!J:J)</f>
        <v>0</v>
      </c>
    </row>
    <row r="11" spans="1:18" x14ac:dyDescent="0.35">
      <c r="A11" s="453"/>
      <c r="B11" s="453"/>
      <c r="C11" s="650"/>
      <c r="D11" s="651"/>
      <c r="E11" s="273">
        <f>SUMIFS(beklenen!J:J,beklenen!A:A,D11,beklenen!F:F,A11)</f>
        <v>0</v>
      </c>
      <c r="F11" s="286">
        <f t="shared" si="0"/>
        <v>0</v>
      </c>
      <c r="H11" s="258" t="s">
        <v>366</v>
      </c>
      <c r="I11" s="584">
        <v>242141</v>
      </c>
      <c r="J11" s="311">
        <v>2</v>
      </c>
      <c r="L11" s="312">
        <v>256333</v>
      </c>
      <c r="M11" s="311">
        <v>36</v>
      </c>
      <c r="O11" s="312">
        <v>2678467</v>
      </c>
      <c r="P11" s="568">
        <f>SUMIF(beklenen!A:A,O11,beklenen!J:J)</f>
        <v>0</v>
      </c>
    </row>
    <row r="12" spans="1:18" x14ac:dyDescent="0.35">
      <c r="A12" s="453"/>
      <c r="B12" s="453"/>
      <c r="C12" s="650"/>
      <c r="D12" s="651"/>
      <c r="E12" s="273">
        <f>SUMIFS(beklenen!J:J,beklenen!A:A,D12,beklenen!F:F,A12)</f>
        <v>0</v>
      </c>
      <c r="F12" s="286">
        <f t="shared" si="0"/>
        <v>0</v>
      </c>
      <c r="I12" s="74">
        <v>642245</v>
      </c>
      <c r="J12" s="311">
        <v>1</v>
      </c>
      <c r="L12" s="312">
        <v>256402</v>
      </c>
      <c r="M12" s="311">
        <v>192</v>
      </c>
      <c r="O12" s="312">
        <v>2678631</v>
      </c>
      <c r="P12" s="568">
        <f>SUMIF(beklenen!A:A,O12,beklenen!J:J)</f>
        <v>4</v>
      </c>
    </row>
    <row r="13" spans="1:18" x14ac:dyDescent="0.35">
      <c r="A13" s="453"/>
      <c r="B13" s="453"/>
      <c r="C13" s="650"/>
      <c r="D13" s="651"/>
      <c r="E13" s="273">
        <f>SUMIFS(beklenen!J:J,beklenen!A:A,D13,beklenen!F:F,A13)</f>
        <v>0</v>
      </c>
      <c r="F13" s="286">
        <f t="shared" si="0"/>
        <v>0</v>
      </c>
      <c r="I13" s="32">
        <v>242821</v>
      </c>
      <c r="J13" s="311">
        <v>18</v>
      </c>
      <c r="L13" s="312">
        <v>256403</v>
      </c>
      <c r="M13" s="311">
        <v>0</v>
      </c>
      <c r="O13" s="312">
        <v>2681635</v>
      </c>
      <c r="P13" s="568">
        <f>SUMIF(beklenen!A:A,O13,beklenen!J:J)</f>
        <v>4</v>
      </c>
    </row>
    <row r="14" spans="1:18" x14ac:dyDescent="0.35">
      <c r="A14" s="258"/>
      <c r="B14" s="258"/>
      <c r="C14" s="229"/>
      <c r="D14" s="629"/>
      <c r="E14" s="273">
        <f>SUMIFS(beklenen!J:J,beklenen!A:A,D14,beklenen!F:F,A14)</f>
        <v>0</v>
      </c>
      <c r="F14" s="286">
        <f t="shared" si="0"/>
        <v>0</v>
      </c>
      <c r="I14" s="32">
        <v>642305</v>
      </c>
      <c r="J14" s="311">
        <v>6</v>
      </c>
      <c r="L14" s="312">
        <v>256418</v>
      </c>
      <c r="M14" s="311">
        <v>2</v>
      </c>
      <c r="O14" s="312">
        <v>2682021</v>
      </c>
      <c r="P14" s="568">
        <f>SUMIF(beklenen!A:A,O14,beklenen!J:J)</f>
        <v>4</v>
      </c>
    </row>
    <row r="15" spans="1:18" x14ac:dyDescent="0.35">
      <c r="A15" s="258"/>
      <c r="B15" s="258"/>
      <c r="C15" s="229"/>
      <c r="D15" s="629"/>
      <c r="E15" s="273">
        <f>SUMIFS(beklenen!J:J,beklenen!A:A,D15,beklenen!F:F,A15)</f>
        <v>0</v>
      </c>
      <c r="F15" s="286">
        <f t="shared" si="0"/>
        <v>0</v>
      </c>
      <c r="I15" s="32" t="s">
        <v>1923</v>
      </c>
      <c r="J15" s="311">
        <v>3</v>
      </c>
      <c r="L15" s="312">
        <v>656447</v>
      </c>
      <c r="M15" s="311">
        <v>52</v>
      </c>
      <c r="O15" s="312">
        <v>2682196</v>
      </c>
      <c r="P15" s="568">
        <f>SUMIF(beklenen!A:A,O15,beklenen!J:J)</f>
        <v>0</v>
      </c>
    </row>
    <row r="16" spans="1:18" x14ac:dyDescent="0.35">
      <c r="A16" s="258"/>
      <c r="B16" s="258"/>
      <c r="C16" s="229"/>
      <c r="D16" s="629"/>
      <c r="E16" s="273">
        <f>SUMIFS(beklenen!J:J,beklenen!A:A,D16,beklenen!F:F,A16)</f>
        <v>0</v>
      </c>
      <c r="F16" s="286">
        <f t="shared" si="0"/>
        <v>0</v>
      </c>
      <c r="I16" s="46">
        <v>242571</v>
      </c>
      <c r="J16" s="311">
        <v>4</v>
      </c>
      <c r="L16" s="312">
        <v>256436</v>
      </c>
      <c r="M16" s="311">
        <v>0</v>
      </c>
      <c r="O16" s="312">
        <v>2682198</v>
      </c>
      <c r="P16" s="568">
        <f>SUMIF(beklenen!A:A,O16,beklenen!J:J)</f>
        <v>0</v>
      </c>
      <c r="R16" t="s">
        <v>366</v>
      </c>
    </row>
    <row r="17" spans="1:16" x14ac:dyDescent="0.35">
      <c r="A17" s="258"/>
      <c r="B17" s="258"/>
      <c r="C17" s="229"/>
      <c r="D17" s="629"/>
      <c r="E17" s="273">
        <f>SUMIFS(beklenen!J:J,beklenen!A:A,D17,beklenen!F:F,A17)</f>
        <v>0</v>
      </c>
      <c r="F17" s="286">
        <f t="shared" si="0"/>
        <v>0</v>
      </c>
      <c r="I17" s="184">
        <v>242996</v>
      </c>
      <c r="J17" s="311">
        <v>6</v>
      </c>
      <c r="L17" s="312">
        <v>256433</v>
      </c>
      <c r="M17" s="311">
        <v>94</v>
      </c>
      <c r="O17" s="312">
        <v>2682322</v>
      </c>
      <c r="P17" s="568">
        <f>SUMIF(beklenen!A:A,O17,beklenen!J:J)</f>
        <v>0</v>
      </c>
    </row>
    <row r="18" spans="1:16" x14ac:dyDescent="0.35">
      <c r="A18" s="258"/>
      <c r="B18" s="258"/>
      <c r="C18" s="229"/>
      <c r="D18" s="629"/>
      <c r="E18" s="273">
        <f>SUMIFS(beklenen!J:J,beklenen!A:A,D18,beklenen!F:F,A18)</f>
        <v>0</v>
      </c>
      <c r="F18" s="286">
        <f t="shared" si="0"/>
        <v>0</v>
      </c>
      <c r="I18" s="39">
        <v>242696</v>
      </c>
      <c r="J18" s="311">
        <v>9</v>
      </c>
      <c r="L18" s="312">
        <v>256427</v>
      </c>
      <c r="M18" s="311">
        <v>152</v>
      </c>
      <c r="O18" s="312">
        <v>2682929</v>
      </c>
      <c r="P18" s="568">
        <f>SUMIF(beklenen!A:A,O18,beklenen!J:J)</f>
        <v>0</v>
      </c>
    </row>
    <row r="19" spans="1:16" x14ac:dyDescent="0.35">
      <c r="A19" s="258"/>
      <c r="B19" s="258"/>
      <c r="C19" s="229"/>
      <c r="D19" s="629"/>
      <c r="E19" s="273">
        <f>SUMIFS(beklenen!J:J,beklenen!A:A,D19,beklenen!F:F,A19)</f>
        <v>0</v>
      </c>
      <c r="F19" s="286">
        <f t="shared" ref="F19:F23" si="1">C19-E19</f>
        <v>0</v>
      </c>
      <c r="I19" s="39">
        <v>642401</v>
      </c>
      <c r="J19" s="311">
        <v>12</v>
      </c>
      <c r="L19" s="312">
        <v>256434</v>
      </c>
      <c r="M19" s="311">
        <v>55</v>
      </c>
      <c r="O19" s="312">
        <v>2683427</v>
      </c>
      <c r="P19" s="568">
        <f>SUMIF(beklenen!A:A,O19,beklenen!J:J)</f>
        <v>0</v>
      </c>
    </row>
    <row r="20" spans="1:16" x14ac:dyDescent="0.35">
      <c r="A20" s="258"/>
      <c r="B20" s="258"/>
      <c r="C20" s="229"/>
      <c r="D20" s="552"/>
      <c r="E20" s="273">
        <f>SUMIFS(beklenen!J:J,beklenen!A:A,D20,beklenen!F:F,A20)</f>
        <v>0</v>
      </c>
      <c r="F20" s="286">
        <f t="shared" si="1"/>
        <v>0</v>
      </c>
      <c r="I20" s="584">
        <v>242701</v>
      </c>
      <c r="J20" s="311">
        <v>6</v>
      </c>
      <c r="L20" s="312">
        <v>256428</v>
      </c>
      <c r="M20" s="311">
        <v>102</v>
      </c>
      <c r="O20" s="312">
        <v>2683429</v>
      </c>
      <c r="P20" s="568">
        <f>SUMIF(beklenen!A:A,O20,beklenen!J:J)</f>
        <v>0</v>
      </c>
    </row>
    <row r="21" spans="1:16" x14ac:dyDescent="0.35">
      <c r="A21" s="258"/>
      <c r="B21" s="258"/>
      <c r="C21" s="229"/>
      <c r="D21" s="552"/>
      <c r="E21" s="273">
        <f>SUMIFS(beklenen!J:J,beklenen!A:A,D21,beklenen!F:F,A21)</f>
        <v>0</v>
      </c>
      <c r="F21" s="286">
        <f t="shared" si="1"/>
        <v>0</v>
      </c>
      <c r="I21" s="591">
        <v>642581</v>
      </c>
      <c r="J21" s="311">
        <v>12</v>
      </c>
      <c r="L21" s="312">
        <v>256438</v>
      </c>
      <c r="M21" s="311">
        <v>0</v>
      </c>
      <c r="O21" s="312">
        <v>2684076</v>
      </c>
      <c r="P21" s="568">
        <f>SUMIF(beklenen!A:A,O21,beklenen!J:J)</f>
        <v>0</v>
      </c>
    </row>
    <row r="22" spans="1:16" x14ac:dyDescent="0.35">
      <c r="A22" s="258"/>
      <c r="B22" s="258"/>
      <c r="C22" s="229"/>
      <c r="D22" s="552"/>
      <c r="E22" s="273">
        <f>SUMIFS(beklenen!J:J,beklenen!A:A,D22,beklenen!F:F,A22)</f>
        <v>0</v>
      </c>
      <c r="F22" s="286">
        <f t="shared" si="1"/>
        <v>0</v>
      </c>
      <c r="I22" s="591">
        <v>245977</v>
      </c>
      <c r="J22" s="311">
        <v>10</v>
      </c>
      <c r="L22" s="312">
        <v>256522</v>
      </c>
      <c r="M22" s="311">
        <v>112</v>
      </c>
      <c r="O22" s="312">
        <v>2684434</v>
      </c>
      <c r="P22" s="568">
        <f>SUMIF(beklenen!A:A,O22,beklenen!J:J)</f>
        <v>0</v>
      </c>
    </row>
    <row r="23" spans="1:16" x14ac:dyDescent="0.35">
      <c r="A23" s="258"/>
      <c r="B23" s="258"/>
      <c r="C23" s="229"/>
      <c r="D23" s="552"/>
      <c r="E23" s="273">
        <f>SUMIFS(beklenen!J:J,beklenen!A:A,D23,beklenen!F:F,A23)</f>
        <v>0</v>
      </c>
      <c r="F23" s="286">
        <f t="shared" si="1"/>
        <v>0</v>
      </c>
      <c r="I23" s="46">
        <v>242515</v>
      </c>
      <c r="J23" s="311">
        <v>5</v>
      </c>
      <c r="L23" s="312">
        <v>256534</v>
      </c>
      <c r="M23" s="311">
        <v>19</v>
      </c>
      <c r="O23" s="312">
        <v>2684570</v>
      </c>
      <c r="P23" s="568">
        <f>SUMIF(beklenen!A:A,O23,beklenen!J:J)</f>
        <v>4</v>
      </c>
    </row>
    <row r="24" spans="1:16" x14ac:dyDescent="0.35">
      <c r="A24" s="258"/>
      <c r="B24" s="258"/>
      <c r="C24" s="229"/>
      <c r="D24" s="552"/>
      <c r="E24" s="273">
        <f>SUMIFS(beklenen!J:J,beklenen!A:A,D24,beklenen!F:F,A24)</f>
        <v>0</v>
      </c>
      <c r="F24" s="286">
        <f t="shared" ref="F24:F61" si="2">C24-E24</f>
        <v>0</v>
      </c>
      <c r="I24" s="39">
        <v>242697</v>
      </c>
      <c r="J24" s="311">
        <v>3</v>
      </c>
      <c r="L24" s="312">
        <v>356337</v>
      </c>
      <c r="M24" s="311">
        <v>8</v>
      </c>
      <c r="O24" s="312">
        <v>2693398</v>
      </c>
      <c r="P24" s="568">
        <f>SUMIF(beklenen!A:A,O24,beklenen!J:J)</f>
        <v>0</v>
      </c>
    </row>
    <row r="25" spans="1:16" x14ac:dyDescent="0.35">
      <c r="A25" s="258"/>
      <c r="B25" s="258"/>
      <c r="C25" s="229"/>
      <c r="D25" s="552"/>
      <c r="E25" s="273">
        <f>SUMIFS(beklenen!J:J,beklenen!A:A,D25,beklenen!F:F,A25)</f>
        <v>0</v>
      </c>
      <c r="F25" s="286">
        <f t="shared" si="2"/>
        <v>0</v>
      </c>
      <c r="I25" s="88" t="s">
        <v>2078</v>
      </c>
      <c r="J25" s="311">
        <v>4</v>
      </c>
      <c r="L25" s="312">
        <v>256529</v>
      </c>
      <c r="M25" s="311">
        <v>4</v>
      </c>
      <c r="O25" s="312">
        <v>2693414</v>
      </c>
      <c r="P25" s="568">
        <f>SUMIF(beklenen!A:A,O25,beklenen!J:J)</f>
        <v>0</v>
      </c>
    </row>
    <row r="26" spans="1:16" x14ac:dyDescent="0.35">
      <c r="A26" s="258"/>
      <c r="B26" s="258"/>
      <c r="C26" s="229"/>
      <c r="D26" s="552"/>
      <c r="E26" s="273">
        <f>SUMIFS(beklenen!J:J,beklenen!A:A,D26,beklenen!F:F,A26)</f>
        <v>0</v>
      </c>
      <c r="F26" s="286">
        <f t="shared" si="2"/>
        <v>0</v>
      </c>
      <c r="I26" s="46">
        <v>243623</v>
      </c>
      <c r="J26" s="311">
        <v>9</v>
      </c>
      <c r="L26" s="312">
        <v>256523</v>
      </c>
      <c r="M26" s="311">
        <v>206</v>
      </c>
      <c r="O26" s="312">
        <v>2700427</v>
      </c>
      <c r="P26" s="568">
        <f>SUMIF(beklenen!A:A,O26,beklenen!J:J)</f>
        <v>0</v>
      </c>
    </row>
    <row r="27" spans="1:16" x14ac:dyDescent="0.35">
      <c r="A27" s="258"/>
      <c r="B27" s="258"/>
      <c r="C27" s="229"/>
      <c r="D27" s="552"/>
      <c r="E27" s="273">
        <f>SUMIFS(beklenen!J:J,beklenen!A:A,D27,beklenen!F:F,A27)</f>
        <v>0</v>
      </c>
      <c r="F27" s="286">
        <f t="shared" si="2"/>
        <v>0</v>
      </c>
      <c r="I27" s="245">
        <v>243816</v>
      </c>
      <c r="J27" s="311">
        <v>7</v>
      </c>
      <c r="L27" s="312">
        <v>256528</v>
      </c>
      <c r="M27" s="311">
        <v>50</v>
      </c>
      <c r="O27" s="312">
        <v>2700601</v>
      </c>
      <c r="P27" s="568">
        <f>SUMIF(beklenen!A:A,O27,beklenen!J:J)</f>
        <v>0</v>
      </c>
    </row>
    <row r="28" spans="1:16" x14ac:dyDescent="0.35">
      <c r="A28" s="258"/>
      <c r="B28" s="258"/>
      <c r="C28" s="229"/>
      <c r="D28" s="552"/>
      <c r="E28" s="273">
        <f>SUMIFS(beklenen!J:J,beklenen!A:A,D28,beklenen!F:F,A28)</f>
        <v>0</v>
      </c>
      <c r="F28" s="286">
        <f t="shared" si="2"/>
        <v>0</v>
      </c>
      <c r="I28" s="39">
        <v>245922</v>
      </c>
      <c r="J28" s="311">
        <v>12</v>
      </c>
      <c r="L28" s="312">
        <v>356335</v>
      </c>
      <c r="M28" s="311">
        <v>6</v>
      </c>
      <c r="O28" s="312">
        <v>2701076</v>
      </c>
      <c r="P28" s="568">
        <f>SUMIF(beklenen!A:A,O28,beklenen!J:J)</f>
        <v>0</v>
      </c>
    </row>
    <row r="29" spans="1:16" x14ac:dyDescent="0.35">
      <c r="A29" s="258"/>
      <c r="B29" s="258"/>
      <c r="C29" s="229"/>
      <c r="D29" s="552"/>
      <c r="E29" s="273">
        <f>SUMIFS(beklenen!J:J,beklenen!A:A,D29,beklenen!F:F,A29)</f>
        <v>0</v>
      </c>
      <c r="F29" s="286">
        <f t="shared" si="2"/>
        <v>0</v>
      </c>
      <c r="I29" s="114">
        <v>243712</v>
      </c>
      <c r="J29" s="311">
        <v>4</v>
      </c>
      <c r="L29" s="312">
        <v>556029</v>
      </c>
      <c r="M29" s="311">
        <v>63</v>
      </c>
      <c r="O29" s="312">
        <v>2701077</v>
      </c>
      <c r="P29" s="568">
        <f>SUMIF(beklenen!A:A,O29,beklenen!J:J)</f>
        <v>0</v>
      </c>
    </row>
    <row r="30" spans="1:16" x14ac:dyDescent="0.35">
      <c r="A30" s="258"/>
      <c r="B30" s="258"/>
      <c r="C30" s="229"/>
      <c r="D30" s="552"/>
      <c r="E30" s="273">
        <f>SUMIFS(beklenen!J:J,beklenen!A:A,D30,beklenen!F:F,A30)</f>
        <v>0</v>
      </c>
      <c r="F30" s="286">
        <f t="shared" si="2"/>
        <v>0</v>
      </c>
      <c r="I30" s="113">
        <v>643410</v>
      </c>
      <c r="J30" s="311">
        <v>12</v>
      </c>
      <c r="L30" s="312">
        <v>256614</v>
      </c>
      <c r="M30" s="311">
        <v>377</v>
      </c>
      <c r="O30" s="312">
        <v>2703246</v>
      </c>
      <c r="P30" s="568">
        <f>SUMIF(beklenen!A:A,O30,beklenen!J:J)</f>
        <v>0</v>
      </c>
    </row>
    <row r="31" spans="1:16" x14ac:dyDescent="0.35">
      <c r="A31" s="258"/>
      <c r="B31" s="258"/>
      <c r="C31" s="229"/>
      <c r="D31" s="552"/>
      <c r="E31" s="273">
        <f>SUMIFS(beklenen!J:J,beklenen!A:A,D31,beklenen!F:F,A31)</f>
        <v>0</v>
      </c>
      <c r="F31" s="286">
        <f t="shared" si="2"/>
        <v>0</v>
      </c>
      <c r="I31" s="45">
        <v>643412</v>
      </c>
      <c r="J31" s="311">
        <v>1</v>
      </c>
      <c r="L31" s="312">
        <v>256613</v>
      </c>
      <c r="M31" s="311">
        <v>20</v>
      </c>
      <c r="O31" s="312">
        <v>2703476</v>
      </c>
      <c r="P31" s="567">
        <f>SUMIF(beklenen!A:A,O31,beklenen!J:J)</f>
        <v>0</v>
      </c>
    </row>
    <row r="32" spans="1:16" x14ac:dyDescent="0.35">
      <c r="A32" s="258"/>
      <c r="B32" s="258"/>
      <c r="C32" s="229"/>
      <c r="D32" s="552"/>
      <c r="E32" s="273">
        <f>SUMIFS(beklenen!J:J,beklenen!A:A,D32,beklenen!F:F,A32)</f>
        <v>0</v>
      </c>
      <c r="F32" s="286">
        <f t="shared" si="2"/>
        <v>0</v>
      </c>
      <c r="G32" s="194"/>
      <c r="I32" s="114">
        <v>243823</v>
      </c>
      <c r="J32" s="311">
        <v>7</v>
      </c>
      <c r="L32" s="312">
        <v>656647</v>
      </c>
      <c r="M32" s="311">
        <v>80</v>
      </c>
      <c r="O32" s="312">
        <v>2703722</v>
      </c>
      <c r="P32" s="568">
        <f>SUMIF(beklenen!A:A,O32,beklenen!J:J)</f>
        <v>0</v>
      </c>
    </row>
    <row r="33" spans="1:16" x14ac:dyDescent="0.35">
      <c r="A33" s="258"/>
      <c r="B33" s="258"/>
      <c r="C33" s="229"/>
      <c r="D33" s="552"/>
      <c r="E33" s="273">
        <f>SUMIFS(beklenen!J:J,beklenen!A:A,D33,beklenen!F:F,A33)</f>
        <v>0</v>
      </c>
      <c r="F33" s="286">
        <f t="shared" si="2"/>
        <v>0</v>
      </c>
      <c r="I33" s="113">
        <v>643414</v>
      </c>
      <c r="J33" s="311">
        <v>6</v>
      </c>
      <c r="L33" s="312">
        <v>656654</v>
      </c>
      <c r="M33" s="311">
        <v>120</v>
      </c>
      <c r="O33" s="312">
        <v>2704006</v>
      </c>
      <c r="P33" s="568">
        <f>SUMIF(beklenen!A:A,O33,beklenen!J:J)</f>
        <v>0</v>
      </c>
    </row>
    <row r="34" spans="1:16" x14ac:dyDescent="0.35">
      <c r="A34" s="258"/>
      <c r="B34" s="258"/>
      <c r="C34" s="229"/>
      <c r="D34" s="552"/>
      <c r="E34" s="273">
        <f>SUMIFS(beklenen!J:J,beklenen!A:A,D34,beklenen!F:F,A34)</f>
        <v>0</v>
      </c>
      <c r="F34" s="286">
        <f t="shared" si="2"/>
        <v>0</v>
      </c>
      <c r="I34" s="39">
        <v>643415</v>
      </c>
      <c r="J34" s="311">
        <v>7</v>
      </c>
      <c r="L34" s="312">
        <v>556936</v>
      </c>
      <c r="M34" s="311">
        <v>3</v>
      </c>
      <c r="O34" s="312">
        <v>2704007</v>
      </c>
      <c r="P34" s="568">
        <f>SUMIF(beklenen!A:A,O34,beklenen!J:J)</f>
        <v>0</v>
      </c>
    </row>
    <row r="35" spans="1:16" x14ac:dyDescent="0.35">
      <c r="A35" s="258"/>
      <c r="B35" s="258"/>
      <c r="C35" s="229"/>
      <c r="D35" s="552"/>
      <c r="E35" s="273">
        <f>SUMIFS(beklenen!J:J,beklenen!A:A,D35,beklenen!F:F,A35)</f>
        <v>0</v>
      </c>
      <c r="F35" s="286">
        <f t="shared" si="2"/>
        <v>0</v>
      </c>
      <c r="I35" s="151">
        <v>645936</v>
      </c>
      <c r="J35" s="311">
        <v>2</v>
      </c>
      <c r="L35" s="312">
        <v>356005</v>
      </c>
      <c r="M35" s="311">
        <v>33</v>
      </c>
      <c r="O35" s="312">
        <v>2703922</v>
      </c>
      <c r="P35" s="568">
        <f>SUMIF(beklenen!A:A,O35,beklenen!J:J)</f>
        <v>0</v>
      </c>
    </row>
    <row r="36" spans="1:16" x14ac:dyDescent="0.35">
      <c r="A36" s="258"/>
      <c r="B36" s="258"/>
      <c r="C36" s="229"/>
      <c r="D36" s="552"/>
      <c r="E36" s="273">
        <f>SUMIFS(beklenen!J:J,beklenen!A:A,D36,beklenen!F:F,A36)</f>
        <v>0</v>
      </c>
      <c r="F36" s="286">
        <f t="shared" si="2"/>
        <v>0</v>
      </c>
      <c r="I36" s="46">
        <v>243610</v>
      </c>
      <c r="J36" s="311">
        <v>2</v>
      </c>
      <c r="L36" s="312" t="s">
        <v>2831</v>
      </c>
      <c r="M36" s="311">
        <v>0</v>
      </c>
      <c r="O36" s="312">
        <v>2703985</v>
      </c>
      <c r="P36" s="568">
        <f>SUMIF(beklenen!A:A,O36,beklenen!J:J)</f>
        <v>0</v>
      </c>
    </row>
    <row r="37" spans="1:16" x14ac:dyDescent="0.35">
      <c r="A37" s="258"/>
      <c r="B37" s="258"/>
      <c r="C37" s="229"/>
      <c r="D37" s="552"/>
      <c r="E37" s="273">
        <f>SUMIFS(beklenen!J:J,beklenen!A:A,D37,beklenen!F:F,A37)</f>
        <v>0</v>
      </c>
      <c r="F37" s="286">
        <f t="shared" si="2"/>
        <v>0</v>
      </c>
      <c r="I37" s="39">
        <v>643418</v>
      </c>
      <c r="J37" s="311">
        <v>1</v>
      </c>
      <c r="L37" s="312">
        <v>256633</v>
      </c>
      <c r="M37" s="311">
        <v>357</v>
      </c>
      <c r="O37">
        <v>2704065</v>
      </c>
      <c r="P37" s="568">
        <f>SUMIF(beklenen!A:A,O37,beklenen!J:J)</f>
        <v>0</v>
      </c>
    </row>
    <row r="38" spans="1:16" x14ac:dyDescent="0.35">
      <c r="A38" s="258"/>
      <c r="B38" s="258"/>
      <c r="C38" s="229"/>
      <c r="D38" s="552"/>
      <c r="E38" s="273">
        <f>SUMIFS(beklenen!J:J,beklenen!A:A,D38,beklenen!F:F,A38)</f>
        <v>0</v>
      </c>
      <c r="F38" s="286">
        <f t="shared" si="2"/>
        <v>0</v>
      </c>
      <c r="I38" s="39" t="s">
        <v>1980</v>
      </c>
      <c r="J38" s="311">
        <v>10</v>
      </c>
      <c r="L38" s="312">
        <v>256637</v>
      </c>
      <c r="M38" s="311">
        <v>26</v>
      </c>
      <c r="O38" s="312">
        <v>2704743</v>
      </c>
      <c r="P38" s="568">
        <f>SUMIF(beklenen!A:A,O38,beklenen!J:J)</f>
        <v>0</v>
      </c>
    </row>
    <row r="39" spans="1:16" x14ac:dyDescent="0.35">
      <c r="A39" s="258"/>
      <c r="B39" s="258"/>
      <c r="C39" s="229"/>
      <c r="D39" s="552"/>
      <c r="E39" s="273">
        <f>SUMIFS(beklenen!J:J,beklenen!A:A,D39,beklenen!F:F,A39)</f>
        <v>0</v>
      </c>
      <c r="F39" s="286">
        <f t="shared" si="2"/>
        <v>0</v>
      </c>
      <c r="I39" s="39">
        <v>645970</v>
      </c>
      <c r="J39" s="311">
        <v>13</v>
      </c>
      <c r="L39" s="312">
        <v>656677</v>
      </c>
      <c r="M39" s="311">
        <v>32</v>
      </c>
      <c r="O39"/>
    </row>
    <row r="40" spans="1:16" x14ac:dyDescent="0.35">
      <c r="A40" s="258"/>
      <c r="B40" s="258"/>
      <c r="C40" s="229"/>
      <c r="D40" s="552"/>
      <c r="E40" s="273">
        <f>SUMIFS(beklenen!J:J,beklenen!A:A,D40,beklenen!F:F,A40)</f>
        <v>0</v>
      </c>
      <c r="F40" s="286">
        <f t="shared" si="2"/>
        <v>0</v>
      </c>
      <c r="I40" s="50">
        <v>216153</v>
      </c>
      <c r="J40" s="311">
        <v>4</v>
      </c>
      <c r="L40" s="312">
        <v>656679</v>
      </c>
      <c r="M40" s="311">
        <v>0</v>
      </c>
      <c r="O40"/>
    </row>
    <row r="41" spans="1:16" x14ac:dyDescent="0.35">
      <c r="A41" s="258"/>
      <c r="B41" s="258"/>
      <c r="C41" s="229"/>
      <c r="D41" s="552"/>
      <c r="E41" s="273">
        <f>SUMIFS(beklenen!J:J,beklenen!A:A,D41,beklenen!F:F,A41)</f>
        <v>0</v>
      </c>
      <c r="F41" s="286">
        <f t="shared" si="2"/>
        <v>0</v>
      </c>
      <c r="I41" s="122">
        <v>544072</v>
      </c>
      <c r="J41" s="311">
        <v>8</v>
      </c>
      <c r="L41" s="312">
        <v>656667</v>
      </c>
      <c r="M41" s="311">
        <v>106</v>
      </c>
      <c r="O41"/>
    </row>
    <row r="42" spans="1:16" x14ac:dyDescent="0.35">
      <c r="A42" s="258"/>
      <c r="B42" s="258"/>
      <c r="C42" s="229"/>
      <c r="D42" s="552"/>
      <c r="E42" s="273">
        <f>SUMIFS(beklenen!J:J,beklenen!A:A,D42,beklenen!F:F,A42)</f>
        <v>0</v>
      </c>
      <c r="F42" s="286">
        <f t="shared" si="2"/>
        <v>0</v>
      </c>
      <c r="G42"/>
      <c r="I42" s="146">
        <v>216940</v>
      </c>
      <c r="J42" s="311">
        <v>4</v>
      </c>
      <c r="L42" s="312" t="s">
        <v>2417</v>
      </c>
      <c r="M42" s="311">
        <v>12</v>
      </c>
      <c r="O42"/>
    </row>
    <row r="43" spans="1:16" x14ac:dyDescent="0.35">
      <c r="A43" s="258"/>
      <c r="B43" s="258"/>
      <c r="C43" s="229"/>
      <c r="D43" s="552"/>
      <c r="E43" s="273">
        <f>SUMIFS(beklenen!J:J,beklenen!A:A,D43,beklenen!F:F,A43)</f>
        <v>0</v>
      </c>
      <c r="F43" s="286">
        <f t="shared" si="2"/>
        <v>0</v>
      </c>
      <c r="G43"/>
      <c r="I43" s="118">
        <v>216557</v>
      </c>
      <c r="J43" s="311">
        <v>1</v>
      </c>
      <c r="L43" s="312">
        <v>256618</v>
      </c>
      <c r="M43" s="311">
        <v>70</v>
      </c>
      <c r="O43"/>
    </row>
    <row r="44" spans="1:16" x14ac:dyDescent="0.35">
      <c r="A44" s="258"/>
      <c r="B44" s="258"/>
      <c r="C44" s="229"/>
      <c r="D44" s="552"/>
      <c r="E44" s="273">
        <f>SUMIFS(beklenen!J:J,beklenen!A:A,D44,beklenen!F:F,A44)</f>
        <v>0</v>
      </c>
      <c r="F44" s="286">
        <f t="shared" si="2"/>
        <v>0</v>
      </c>
      <c r="G44"/>
      <c r="I44" s="118">
        <v>544073</v>
      </c>
      <c r="J44" s="311">
        <v>12</v>
      </c>
      <c r="L44" s="312">
        <v>256632</v>
      </c>
      <c r="M44" s="311">
        <v>172</v>
      </c>
      <c r="O44"/>
    </row>
    <row r="45" spans="1:16" x14ac:dyDescent="0.35">
      <c r="A45" s="258"/>
      <c r="B45" s="258"/>
      <c r="C45" s="229"/>
      <c r="D45" s="552"/>
      <c r="E45" s="273">
        <f>SUMIFS(beklenen!J:J,beklenen!A:A,D45,beklenen!F:F,A45)</f>
        <v>0</v>
      </c>
      <c r="F45" s="286">
        <f t="shared" si="2"/>
        <v>0</v>
      </c>
      <c r="G45"/>
      <c r="I45" s="591">
        <v>544379</v>
      </c>
      <c r="J45" s="311">
        <v>2</v>
      </c>
      <c r="L45" s="312">
        <v>556824</v>
      </c>
      <c r="M45" s="311">
        <v>38</v>
      </c>
      <c r="O45"/>
    </row>
    <row r="46" spans="1:16" x14ac:dyDescent="0.35">
      <c r="A46" s="258"/>
      <c r="B46" s="258"/>
      <c r="C46" s="229"/>
      <c r="D46" s="552"/>
      <c r="E46" s="273">
        <f>SUMIFS(beklenen!J:J,beklenen!A:A,D46,beklenen!F:F,A46)</f>
        <v>0</v>
      </c>
      <c r="F46" s="286">
        <f t="shared" si="2"/>
        <v>0</v>
      </c>
      <c r="G46"/>
      <c r="I46" s="39">
        <v>544074</v>
      </c>
      <c r="J46" s="311">
        <v>1</v>
      </c>
      <c r="L46" s="312">
        <v>556027</v>
      </c>
      <c r="M46" s="311">
        <v>11</v>
      </c>
      <c r="O46"/>
    </row>
    <row r="47" spans="1:16" x14ac:dyDescent="0.35">
      <c r="A47" s="258"/>
      <c r="B47" s="258"/>
      <c r="C47" s="229"/>
      <c r="D47" s="552"/>
      <c r="E47" s="273">
        <f>SUMIFS(beklenen!J:J,beklenen!A:A,D47,beklenen!F:F,A47)</f>
        <v>0</v>
      </c>
      <c r="F47" s="286">
        <f t="shared" si="2"/>
        <v>0</v>
      </c>
      <c r="G47"/>
      <c r="I47" s="592">
        <v>544076</v>
      </c>
      <c r="J47" s="311">
        <v>6</v>
      </c>
      <c r="L47" s="312">
        <v>556960</v>
      </c>
      <c r="M47" s="311">
        <v>4</v>
      </c>
      <c r="O47"/>
    </row>
    <row r="48" spans="1:16" x14ac:dyDescent="0.35">
      <c r="A48" s="258"/>
      <c r="B48" s="258"/>
      <c r="C48" s="229"/>
      <c r="D48" s="552"/>
      <c r="E48" s="273">
        <f>SUMIFS(beklenen!J:J,beklenen!A:A,D48,beklenen!F:F,A48)</f>
        <v>0</v>
      </c>
      <c r="F48" s="286">
        <f t="shared" si="2"/>
        <v>0</v>
      </c>
      <c r="G48"/>
      <c r="I48" s="591">
        <v>216915</v>
      </c>
      <c r="J48" s="311">
        <v>29</v>
      </c>
      <c r="L48" s="312">
        <v>256905</v>
      </c>
      <c r="M48" s="311">
        <v>13</v>
      </c>
      <c r="O48"/>
    </row>
    <row r="49" spans="1:15" x14ac:dyDescent="0.35">
      <c r="A49" s="258"/>
      <c r="B49" s="258"/>
      <c r="C49" s="229"/>
      <c r="D49" s="552"/>
      <c r="E49" s="273">
        <f>SUMIFS(beklenen!J:J,beklenen!A:A,D49,beklenen!F:F,A49)</f>
        <v>0</v>
      </c>
      <c r="F49" s="286">
        <f t="shared" si="2"/>
        <v>0</v>
      </c>
      <c r="G49"/>
      <c r="I49" s="594">
        <v>544347</v>
      </c>
      <c r="J49" s="311">
        <v>1</v>
      </c>
      <c r="L49" s="312">
        <v>556122</v>
      </c>
      <c r="M49" s="311">
        <v>2</v>
      </c>
      <c r="O49"/>
    </row>
    <row r="50" spans="1:15" x14ac:dyDescent="0.35">
      <c r="A50" s="258"/>
      <c r="B50" s="258"/>
      <c r="C50" s="229"/>
      <c r="D50" s="552"/>
      <c r="E50" s="273">
        <f>SUMIFS(beklenen!J:J,beklenen!A:A,D50,beklenen!F:F,A50)</f>
        <v>0</v>
      </c>
      <c r="F50" s="286">
        <f t="shared" si="2"/>
        <v>0</v>
      </c>
      <c r="G50"/>
      <c r="I50" s="139">
        <v>544078</v>
      </c>
      <c r="J50" s="311">
        <v>8</v>
      </c>
      <c r="L50" s="312">
        <v>556864</v>
      </c>
      <c r="M50" s="311">
        <v>0</v>
      </c>
      <c r="O50"/>
    </row>
    <row r="51" spans="1:15" x14ac:dyDescent="0.35">
      <c r="A51" s="258"/>
      <c r="B51" s="258"/>
      <c r="C51" s="229"/>
      <c r="D51" s="552"/>
      <c r="E51" s="273">
        <f>SUMIFS(beklenen!J:J,beklenen!A:A,D51,beklenen!F:F,A51)</f>
        <v>0</v>
      </c>
      <c r="F51" s="286">
        <f t="shared" si="2"/>
        <v>0</v>
      </c>
      <c r="G51"/>
      <c r="I51" s="139">
        <v>545825</v>
      </c>
      <c r="J51" s="311">
        <v>8</v>
      </c>
      <c r="L51" s="312">
        <v>556120</v>
      </c>
      <c r="M51" s="311">
        <v>27</v>
      </c>
      <c r="O51"/>
    </row>
    <row r="52" spans="1:15" x14ac:dyDescent="0.35">
      <c r="A52" s="258"/>
      <c r="B52" s="258"/>
      <c r="C52" s="229"/>
      <c r="D52" s="552"/>
      <c r="E52" s="273">
        <f>SUMIFS(beklenen!J:J,beklenen!A:A,D52,beklenen!F:F,A52)</f>
        <v>0</v>
      </c>
      <c r="F52" s="286">
        <f t="shared" si="2"/>
        <v>0</v>
      </c>
      <c r="G52"/>
      <c r="I52" s="584">
        <v>216178</v>
      </c>
      <c r="J52" s="311">
        <v>4</v>
      </c>
      <c r="L52" s="312">
        <v>656791</v>
      </c>
      <c r="M52" s="311">
        <v>43</v>
      </c>
      <c r="O52"/>
    </row>
    <row r="53" spans="1:15" x14ac:dyDescent="0.35">
      <c r="A53" s="258"/>
      <c r="B53" s="258"/>
      <c r="C53" s="229"/>
      <c r="D53" s="552"/>
      <c r="E53" s="273">
        <f>SUMIFS(beklenen!J:J,beklenen!A:A,D53,beklenen!F:F,A53)</f>
        <v>0</v>
      </c>
      <c r="F53" s="286">
        <f t="shared" si="2"/>
        <v>0</v>
      </c>
      <c r="G53"/>
      <c r="I53" s="584">
        <v>545209</v>
      </c>
      <c r="J53" s="311">
        <v>10</v>
      </c>
      <c r="L53" s="312">
        <v>656796</v>
      </c>
      <c r="M53" s="311">
        <v>16</v>
      </c>
      <c r="O53"/>
    </row>
    <row r="54" spans="1:15" x14ac:dyDescent="0.35">
      <c r="A54" s="258"/>
      <c r="B54" s="258"/>
      <c r="C54" s="229"/>
      <c r="D54" s="552"/>
      <c r="E54" s="273">
        <f>SUMIFS(beklenen!J:J,beklenen!A:A,D54,beklenen!F:F,A54)</f>
        <v>0</v>
      </c>
      <c r="F54" s="286">
        <f t="shared" si="2"/>
        <v>0</v>
      </c>
      <c r="G54"/>
      <c r="I54" s="584">
        <v>544141</v>
      </c>
      <c r="J54" s="311">
        <v>4</v>
      </c>
      <c r="L54" s="312">
        <v>356941</v>
      </c>
      <c r="M54" s="311">
        <v>25</v>
      </c>
      <c r="O54"/>
    </row>
    <row r="55" spans="1:15" x14ac:dyDescent="0.35">
      <c r="A55" s="258"/>
      <c r="B55" s="258"/>
      <c r="C55" s="229"/>
      <c r="D55" s="552"/>
      <c r="E55" s="273">
        <f>SUMIFS(beklenen!J:J,beklenen!A:A,D55,beklenen!F:F,A55)</f>
        <v>0</v>
      </c>
      <c r="F55" s="286">
        <f t="shared" si="2"/>
        <v>0</v>
      </c>
      <c r="G55"/>
      <c r="I55" s="245">
        <v>544084</v>
      </c>
      <c r="J55" s="311">
        <v>4</v>
      </c>
      <c r="L55" s="312" t="s">
        <v>2511</v>
      </c>
      <c r="M55" s="311">
        <v>0</v>
      </c>
      <c r="O55"/>
    </row>
    <row r="56" spans="1:15" x14ac:dyDescent="0.35">
      <c r="A56" s="258"/>
      <c r="B56" s="258"/>
      <c r="C56" s="229"/>
      <c r="D56" s="552"/>
      <c r="E56" s="273">
        <f>SUMIFS(beklenen!J:J,beklenen!A:A,D56,beklenen!F:F,A56)</f>
        <v>0</v>
      </c>
      <c r="F56" s="286">
        <f t="shared" si="2"/>
        <v>0</v>
      </c>
      <c r="G56"/>
      <c r="I56" s="245">
        <v>616013</v>
      </c>
      <c r="J56" s="311">
        <v>2</v>
      </c>
      <c r="L56" s="312">
        <v>256794</v>
      </c>
      <c r="M56" s="311">
        <v>54</v>
      </c>
      <c r="O56"/>
    </row>
    <row r="57" spans="1:15" x14ac:dyDescent="0.35">
      <c r="A57" s="258"/>
      <c r="B57" s="258"/>
      <c r="C57" s="229"/>
      <c r="D57" s="552"/>
      <c r="E57" s="273">
        <f>SUMIFS(beklenen!J:J,beklenen!A:A,D57,beklenen!F:F,A57)</f>
        <v>0</v>
      </c>
      <c r="F57" s="286">
        <f t="shared" si="2"/>
        <v>0</v>
      </c>
      <c r="G57"/>
      <c r="I57" s="245">
        <v>545833</v>
      </c>
      <c r="J57" s="311">
        <v>12</v>
      </c>
      <c r="L57" s="312">
        <v>556353</v>
      </c>
      <c r="M57" s="311">
        <v>44</v>
      </c>
      <c r="O57"/>
    </row>
    <row r="58" spans="1:15" x14ac:dyDescent="0.35">
      <c r="A58" s="258"/>
      <c r="B58" s="258"/>
      <c r="C58" s="229"/>
      <c r="D58" s="552"/>
      <c r="E58" s="273">
        <f>SUMIFS(beklenen!J:J,beklenen!A:A,D58,beklenen!F:F,A58)</f>
        <v>0</v>
      </c>
      <c r="F58" s="286">
        <f t="shared" si="2"/>
        <v>0</v>
      </c>
      <c r="G58"/>
      <c r="I58" s="591">
        <v>544085</v>
      </c>
      <c r="J58" s="311">
        <v>2</v>
      </c>
      <c r="L58" s="312">
        <v>656790</v>
      </c>
      <c r="M58" s="311">
        <v>58</v>
      </c>
      <c r="O58"/>
    </row>
    <row r="59" spans="1:15" x14ac:dyDescent="0.35">
      <c r="A59" s="258"/>
      <c r="B59" s="258"/>
      <c r="C59" s="229"/>
      <c r="D59" s="552"/>
      <c r="E59" s="273">
        <f>SUMIFS(beklenen!J:J,beklenen!A:A,D59,beklenen!F:F,A59)</f>
        <v>0</v>
      </c>
      <c r="F59" s="286">
        <f t="shared" si="2"/>
        <v>0</v>
      </c>
      <c r="G59"/>
      <c r="I59" s="591">
        <v>545831</v>
      </c>
      <c r="J59" s="311">
        <v>6</v>
      </c>
      <c r="L59" s="312">
        <v>356369</v>
      </c>
      <c r="M59" s="311">
        <v>21</v>
      </c>
      <c r="O59"/>
    </row>
    <row r="60" spans="1:15" x14ac:dyDescent="0.35">
      <c r="A60" s="258"/>
      <c r="B60" s="258"/>
      <c r="C60" s="229"/>
      <c r="D60" s="552"/>
      <c r="E60" s="273">
        <f>SUMIFS(beklenen!J:J,beklenen!A:A,D60,beklenen!F:F,A60)</f>
        <v>0</v>
      </c>
      <c r="F60" s="286">
        <f t="shared" si="2"/>
        <v>0</v>
      </c>
      <c r="G60"/>
      <c r="I60" s="39">
        <v>216990</v>
      </c>
      <c r="J60" s="311">
        <v>7</v>
      </c>
      <c r="L60" s="312">
        <v>256713</v>
      </c>
      <c r="M60" s="311">
        <v>234</v>
      </c>
      <c r="O60"/>
    </row>
    <row r="61" spans="1:15" x14ac:dyDescent="0.35">
      <c r="A61" s="258"/>
      <c r="B61" s="258"/>
      <c r="C61" s="229"/>
      <c r="D61" s="552"/>
      <c r="E61" s="273">
        <f>SUMIFS(beklenen!J:J,beklenen!A:A,D61,beklenen!F:F,A61)</f>
        <v>0</v>
      </c>
      <c r="F61" s="286">
        <f t="shared" si="2"/>
        <v>0</v>
      </c>
      <c r="G61"/>
      <c r="I61" s="591">
        <v>216559</v>
      </c>
      <c r="J61" s="311">
        <v>10</v>
      </c>
      <c r="L61" s="312">
        <v>256714</v>
      </c>
      <c r="M61" s="311">
        <v>140</v>
      </c>
      <c r="O61"/>
    </row>
    <row r="62" spans="1:15" x14ac:dyDescent="0.35">
      <c r="A62" s="258"/>
      <c r="B62" s="258"/>
      <c r="C62" s="229"/>
      <c r="D62" s="552"/>
      <c r="E62" s="273">
        <f>SUMIFS(beklenen!J:J,beklenen!A:A,D62,beklenen!F:F,A62)</f>
        <v>0</v>
      </c>
      <c r="F62" s="286">
        <f t="shared" ref="F62:F64" si="3">C62-E62</f>
        <v>0</v>
      </c>
      <c r="G62"/>
      <c r="I62" s="584">
        <v>216411</v>
      </c>
      <c r="J62" s="311">
        <v>4</v>
      </c>
      <c r="L62" s="312">
        <v>656772</v>
      </c>
      <c r="M62" s="311">
        <v>26</v>
      </c>
      <c r="O62"/>
    </row>
    <row r="63" spans="1:15" x14ac:dyDescent="0.35">
      <c r="A63" s="258"/>
      <c r="B63" s="258"/>
      <c r="C63" s="229"/>
      <c r="D63" s="552"/>
      <c r="E63" s="273">
        <f>SUMIFS(beklenen!J:J,beklenen!A:A,D63,beklenen!F:F,A63)</f>
        <v>0</v>
      </c>
      <c r="F63" s="286">
        <f t="shared" si="3"/>
        <v>0</v>
      </c>
      <c r="G63"/>
      <c r="I63" s="591">
        <v>216945</v>
      </c>
      <c r="J63" s="311">
        <v>14</v>
      </c>
      <c r="L63" s="312">
        <v>656767</v>
      </c>
      <c r="M63" s="311">
        <v>144</v>
      </c>
      <c r="O63"/>
    </row>
    <row r="64" spans="1:15" x14ac:dyDescent="0.35">
      <c r="A64" s="258"/>
      <c r="B64" s="258"/>
      <c r="C64" s="229"/>
      <c r="D64" s="552"/>
      <c r="E64" s="273">
        <f>SUMIFS(beklenen!J:J,beklenen!A:A,D64,beklenen!F:F,A64)</f>
        <v>0</v>
      </c>
      <c r="F64" s="286">
        <f t="shared" si="3"/>
        <v>0</v>
      </c>
      <c r="G64"/>
      <c r="I64" s="591">
        <v>545827</v>
      </c>
      <c r="J64" s="311">
        <v>4</v>
      </c>
      <c r="L64" s="312">
        <v>656756</v>
      </c>
      <c r="M64" s="311">
        <v>17</v>
      </c>
      <c r="O64"/>
    </row>
    <row r="65" spans="1:15" x14ac:dyDescent="0.35">
      <c r="A65" s="258"/>
      <c r="B65" s="258"/>
      <c r="C65" s="229"/>
      <c r="D65" s="552"/>
      <c r="E65" s="273">
        <f>SUMIFS(beklenen!J:J,beklenen!A:A,D65,beklenen!F:F,A65)</f>
        <v>0</v>
      </c>
      <c r="F65" s="286">
        <f t="shared" ref="F65:F94" si="4">C65-E65</f>
        <v>0</v>
      </c>
      <c r="G65"/>
      <c r="I65" s="589">
        <v>544329</v>
      </c>
      <c r="J65" s="311">
        <v>1</v>
      </c>
      <c r="L65" s="312" t="s">
        <v>2401</v>
      </c>
      <c r="M65" s="311">
        <v>12</v>
      </c>
      <c r="O65"/>
    </row>
    <row r="66" spans="1:15" x14ac:dyDescent="0.35">
      <c r="A66" s="258"/>
      <c r="B66" s="258"/>
      <c r="C66" s="229"/>
      <c r="D66" s="552"/>
      <c r="E66" s="273">
        <f>SUMIFS(beklenen!J:J,beklenen!A:A,D66,beklenen!F:F,A66)</f>
        <v>0</v>
      </c>
      <c r="F66" s="286">
        <f t="shared" si="4"/>
        <v>0</v>
      </c>
      <c r="G66"/>
      <c r="I66" s="222">
        <v>545822</v>
      </c>
      <c r="J66" s="311">
        <v>16</v>
      </c>
      <c r="L66" s="312">
        <v>256736</v>
      </c>
      <c r="M66" s="311">
        <v>54</v>
      </c>
      <c r="O66"/>
    </row>
    <row r="67" spans="1:15" x14ac:dyDescent="0.35">
      <c r="A67" s="258"/>
      <c r="B67" s="258"/>
      <c r="C67" s="229"/>
      <c r="D67" s="552"/>
      <c r="E67" s="273">
        <f>SUMIFS(beklenen!J:J,beklenen!A:A,D67,beklenen!F:F,A67)</f>
        <v>0</v>
      </c>
      <c r="F67" s="286">
        <f t="shared" si="4"/>
        <v>0</v>
      </c>
      <c r="G67"/>
      <c r="I67" s="139">
        <v>544091</v>
      </c>
      <c r="J67" s="311">
        <v>8</v>
      </c>
      <c r="L67" s="312">
        <v>256733</v>
      </c>
      <c r="M67" s="311">
        <v>310</v>
      </c>
      <c r="O67"/>
    </row>
    <row r="68" spans="1:15" x14ac:dyDescent="0.35">
      <c r="A68" s="258"/>
      <c r="B68" s="258"/>
      <c r="C68" s="229"/>
      <c r="D68" s="552"/>
      <c r="E68" s="273">
        <f>SUMIFS(beklenen!J:J,beklenen!A:A,D68,beklenen!F:F,A68)</f>
        <v>0</v>
      </c>
      <c r="F68" s="286">
        <f t="shared" si="4"/>
        <v>0</v>
      </c>
      <c r="G68"/>
      <c r="I68" s="92">
        <v>544092</v>
      </c>
      <c r="J68" s="311">
        <v>2</v>
      </c>
      <c r="L68" s="312">
        <v>656749</v>
      </c>
      <c r="M68" s="311">
        <v>0</v>
      </c>
      <c r="O68"/>
    </row>
    <row r="69" spans="1:15" x14ac:dyDescent="0.35">
      <c r="A69" s="258"/>
      <c r="B69" s="258"/>
      <c r="C69" s="229"/>
      <c r="D69" s="552"/>
      <c r="E69" s="273">
        <f>SUMIFS(beklenen!J:J,beklenen!A:A,D69,beklenen!F:F,A69)</f>
        <v>0</v>
      </c>
      <c r="F69" s="286">
        <f t="shared" si="4"/>
        <v>0</v>
      </c>
      <c r="G69"/>
      <c r="I69" s="138">
        <v>545283</v>
      </c>
      <c r="J69" s="311">
        <v>4</v>
      </c>
      <c r="L69" s="312">
        <v>656779</v>
      </c>
      <c r="M69" s="311">
        <v>139</v>
      </c>
      <c r="O69"/>
    </row>
    <row r="70" spans="1:15" x14ac:dyDescent="0.35">
      <c r="A70" s="258"/>
      <c r="B70" s="258"/>
      <c r="C70" s="229"/>
      <c r="D70" s="552"/>
      <c r="E70" s="273">
        <f>SUMIFS(beklenen!J:J,beklenen!A:A,D70,beklenen!F:F,A70)</f>
        <v>0</v>
      </c>
      <c r="F70" s="286">
        <f t="shared" si="4"/>
        <v>0</v>
      </c>
      <c r="G70"/>
      <c r="I70" s="141">
        <v>544095</v>
      </c>
      <c r="J70" s="311">
        <v>8</v>
      </c>
      <c r="L70" s="312" t="s">
        <v>2509</v>
      </c>
      <c r="M70" s="311">
        <v>8</v>
      </c>
      <c r="O70"/>
    </row>
    <row r="71" spans="1:15" x14ac:dyDescent="0.35">
      <c r="A71" s="258"/>
      <c r="B71" s="258"/>
      <c r="C71" s="229"/>
      <c r="D71" s="552"/>
      <c r="E71" s="273">
        <f>SUMIFS(beklenen!J:J,beklenen!A:A,D71,beklenen!F:F,A71)</f>
        <v>0</v>
      </c>
      <c r="F71" s="286">
        <f t="shared" si="4"/>
        <v>0</v>
      </c>
      <c r="G71"/>
      <c r="I71" s="190">
        <v>216963</v>
      </c>
      <c r="J71" s="311">
        <v>2</v>
      </c>
      <c r="L71" s="312">
        <v>256734</v>
      </c>
      <c r="M71" s="311">
        <v>115</v>
      </c>
      <c r="O71"/>
    </row>
    <row r="72" spans="1:15" x14ac:dyDescent="0.35">
      <c r="A72" s="258"/>
      <c r="B72" s="258"/>
      <c r="C72" s="229"/>
      <c r="D72" s="552"/>
      <c r="E72" s="273">
        <f>SUMIFS(beklenen!J:J,beklenen!A:A,D72,beklenen!F:F,A72)</f>
        <v>0</v>
      </c>
      <c r="F72" s="286">
        <f t="shared" si="4"/>
        <v>0</v>
      </c>
      <c r="G72"/>
      <c r="I72" s="139">
        <v>545816</v>
      </c>
      <c r="J72" s="311">
        <v>8</v>
      </c>
      <c r="L72" s="312">
        <v>256718</v>
      </c>
      <c r="M72" s="311">
        <v>127</v>
      </c>
      <c r="O72"/>
    </row>
    <row r="73" spans="1:15" x14ac:dyDescent="0.35">
      <c r="A73" s="258"/>
      <c r="B73" s="258"/>
      <c r="C73" s="229"/>
      <c r="D73" s="552"/>
      <c r="E73" s="273">
        <f>SUMIFS(beklenen!J:J,beklenen!A:A,D73,beklenen!F:F,A73)</f>
        <v>0</v>
      </c>
      <c r="F73" s="286">
        <f t="shared" si="4"/>
        <v>0</v>
      </c>
      <c r="G73"/>
      <c r="I73" s="245">
        <v>545829</v>
      </c>
      <c r="J73" s="311">
        <v>4</v>
      </c>
      <c r="L73" s="312">
        <v>256712</v>
      </c>
      <c r="M73" s="311">
        <v>136</v>
      </c>
      <c r="O73"/>
    </row>
    <row r="74" spans="1:15" x14ac:dyDescent="0.35">
      <c r="A74" s="258"/>
      <c r="B74" s="258"/>
      <c r="C74" s="229"/>
      <c r="D74" s="552"/>
      <c r="E74" s="273">
        <f>SUMIFS(beklenen!J:J,beklenen!A:A,D74,beklenen!F:F,A74)</f>
        <v>0</v>
      </c>
      <c r="F74" s="286">
        <f t="shared" si="4"/>
        <v>0</v>
      </c>
      <c r="G74"/>
      <c r="I74" s="584">
        <v>544312</v>
      </c>
      <c r="J74" s="311">
        <v>4</v>
      </c>
      <c r="L74" s="312">
        <v>656763</v>
      </c>
      <c r="M74" s="311">
        <v>18</v>
      </c>
      <c r="O74"/>
    </row>
    <row r="75" spans="1:15" x14ac:dyDescent="0.35">
      <c r="A75" s="258"/>
      <c r="B75" s="258"/>
      <c r="C75" s="229"/>
      <c r="D75" s="552"/>
      <c r="E75" s="273">
        <f>SUMIFS(beklenen!J:J,beklenen!A:A,D75,beklenen!F:F,A75)</f>
        <v>0</v>
      </c>
      <c r="F75" s="286">
        <f t="shared" si="4"/>
        <v>0</v>
      </c>
      <c r="G75"/>
      <c r="I75" s="146">
        <v>216905</v>
      </c>
      <c r="J75" s="311">
        <v>8</v>
      </c>
      <c r="L75" s="312">
        <v>356336</v>
      </c>
      <c r="M75" s="311">
        <v>14</v>
      </c>
      <c r="O75"/>
    </row>
    <row r="76" spans="1:15" x14ac:dyDescent="0.35">
      <c r="A76" s="258"/>
      <c r="B76" s="258"/>
      <c r="C76" s="229"/>
      <c r="D76" s="552"/>
      <c r="E76" s="273">
        <f>SUMIFS(beklenen!J:J,beklenen!A:A,D76,beklenen!F:F,A76)</f>
        <v>0</v>
      </c>
      <c r="F76" s="286">
        <f t="shared" si="4"/>
        <v>0</v>
      </c>
      <c r="G76"/>
      <c r="I76" s="245">
        <v>544309</v>
      </c>
      <c r="J76" s="311">
        <v>1</v>
      </c>
      <c r="L76" s="312">
        <v>256728</v>
      </c>
      <c r="M76" s="311">
        <v>550</v>
      </c>
      <c r="O76"/>
    </row>
    <row r="77" spans="1:15" x14ac:dyDescent="0.35">
      <c r="A77" s="258"/>
      <c r="B77" s="258"/>
      <c r="C77" s="229"/>
      <c r="D77" s="552"/>
      <c r="E77" s="273">
        <f>SUMIFS(beklenen!J:J,beklenen!A:A,D77,beklenen!F:F,A77)</f>
        <v>0</v>
      </c>
      <c r="F77" s="286">
        <f t="shared" si="4"/>
        <v>0</v>
      </c>
      <c r="G77"/>
      <c r="I77" s="467">
        <v>544070</v>
      </c>
      <c r="J77" s="311">
        <v>12</v>
      </c>
      <c r="L77" s="312">
        <v>256732</v>
      </c>
      <c r="M77" s="311">
        <v>46</v>
      </c>
      <c r="O77"/>
    </row>
    <row r="78" spans="1:15" x14ac:dyDescent="0.35">
      <c r="A78" s="258"/>
      <c r="B78" s="258"/>
      <c r="C78" s="229"/>
      <c r="D78" s="552"/>
      <c r="E78" s="273">
        <f>SUMIFS(beklenen!J:J,beklenen!A:A,D78,beklenen!F:F,A78)</f>
        <v>0</v>
      </c>
      <c r="F78" s="286">
        <f t="shared" si="4"/>
        <v>0</v>
      </c>
      <c r="G78"/>
      <c r="I78" s="184">
        <v>545821</v>
      </c>
      <c r="J78" s="311">
        <v>4</v>
      </c>
      <c r="L78" s="312">
        <v>256722</v>
      </c>
      <c r="M78" s="311">
        <v>171</v>
      </c>
      <c r="O78"/>
    </row>
    <row r="79" spans="1:15" x14ac:dyDescent="0.35">
      <c r="A79" s="258"/>
      <c r="B79" s="258"/>
      <c r="C79" s="229"/>
      <c r="D79" s="552"/>
      <c r="E79" s="273">
        <f>SUMIFS(beklenen!J:J,beklenen!A:A,D79,beklenen!F:F,A79)</f>
        <v>0</v>
      </c>
      <c r="F79" s="286">
        <f t="shared" si="4"/>
        <v>0</v>
      </c>
      <c r="G79"/>
      <c r="I79" s="245">
        <v>544226</v>
      </c>
      <c r="J79" s="311">
        <v>6</v>
      </c>
      <c r="L79" s="312">
        <v>656764</v>
      </c>
      <c r="M79" s="311">
        <v>6</v>
      </c>
      <c r="O79"/>
    </row>
    <row r="80" spans="1:15" x14ac:dyDescent="0.35">
      <c r="A80" s="258"/>
      <c r="B80" s="258"/>
      <c r="C80" s="229"/>
      <c r="D80" s="552"/>
      <c r="E80" s="273">
        <f>SUMIFS(beklenen!J:J,beklenen!A:A,D80,beklenen!F:F,A80)</f>
        <v>0</v>
      </c>
      <c r="F80" s="286">
        <f t="shared" si="4"/>
        <v>0</v>
      </c>
      <c r="G80"/>
      <c r="I80" s="90">
        <v>544310</v>
      </c>
      <c r="J80" s="311">
        <v>1</v>
      </c>
      <c r="L80" s="312">
        <v>356334</v>
      </c>
      <c r="M80" s="311">
        <v>58</v>
      </c>
      <c r="O80"/>
    </row>
    <row r="81" spans="1:15" x14ac:dyDescent="0.35">
      <c r="A81" s="258"/>
      <c r="B81" s="258"/>
      <c r="C81" s="229"/>
      <c r="D81" s="552"/>
      <c r="E81" s="273">
        <f>SUMIFS(beklenen!J:J,beklenen!A:A,D81,beklenen!F:F,A81)</f>
        <v>0</v>
      </c>
      <c r="F81" s="286">
        <f t="shared" si="4"/>
        <v>0</v>
      </c>
      <c r="G81"/>
      <c r="I81" s="88">
        <v>216996</v>
      </c>
      <c r="J81" s="311">
        <v>4</v>
      </c>
      <c r="L81" s="312">
        <v>556141</v>
      </c>
      <c r="M81" s="311">
        <v>22</v>
      </c>
      <c r="O81"/>
    </row>
    <row r="82" spans="1:15" x14ac:dyDescent="0.35">
      <c r="A82" s="258"/>
      <c r="B82" s="258"/>
      <c r="C82" s="229"/>
      <c r="D82" s="552"/>
      <c r="E82" s="273">
        <f>SUMIFS(beklenen!J:J,beklenen!A:A,D82,beklenen!F:F,A82)</f>
        <v>0</v>
      </c>
      <c r="F82" s="286">
        <f t="shared" si="4"/>
        <v>0</v>
      </c>
      <c r="G82"/>
      <c r="I82" s="146">
        <v>545383</v>
      </c>
      <c r="J82" s="311">
        <v>6</v>
      </c>
      <c r="L82" s="312">
        <v>556605</v>
      </c>
      <c r="M82" s="311">
        <v>2</v>
      </c>
      <c r="O82"/>
    </row>
    <row r="83" spans="1:15" x14ac:dyDescent="0.35">
      <c r="A83" s="258"/>
      <c r="B83" s="258"/>
      <c r="C83" s="229"/>
      <c r="D83" s="552"/>
      <c r="E83" s="273">
        <f>SUMIFS(beklenen!J:J,beklenen!A:A,D83,beklenen!F:F,A83)</f>
        <v>0</v>
      </c>
      <c r="F83" s="286">
        <f t="shared" si="4"/>
        <v>0</v>
      </c>
      <c r="G83"/>
      <c r="I83" s="92">
        <v>544010</v>
      </c>
      <c r="J83" s="311">
        <v>3</v>
      </c>
      <c r="L83" s="312">
        <v>256803</v>
      </c>
      <c r="M83" s="311">
        <v>832</v>
      </c>
      <c r="O83"/>
    </row>
    <row r="84" spans="1:15" x14ac:dyDescent="0.35">
      <c r="A84" s="258"/>
      <c r="B84" s="258"/>
      <c r="C84" s="229"/>
      <c r="D84" s="552"/>
      <c r="E84" s="273">
        <f>SUMIFS(beklenen!J:J,beklenen!A:A,D84,beklenen!F:F,A84)</f>
        <v>0</v>
      </c>
      <c r="F84" s="286">
        <f t="shared" si="4"/>
        <v>0</v>
      </c>
      <c r="G84"/>
      <c r="I84" s="39">
        <v>211162</v>
      </c>
      <c r="J84" s="311">
        <v>2</v>
      </c>
      <c r="L84" s="312">
        <v>256805</v>
      </c>
      <c r="M84" s="311">
        <v>156</v>
      </c>
      <c r="O84"/>
    </row>
    <row r="85" spans="1:15" x14ac:dyDescent="0.35">
      <c r="A85" s="258"/>
      <c r="B85" s="258"/>
      <c r="C85" s="229"/>
      <c r="D85" s="552"/>
      <c r="E85" s="273">
        <f>SUMIFS(beklenen!J:J,beklenen!A:A,D85,beklenen!F:F,A85)</f>
        <v>0</v>
      </c>
      <c r="F85" s="286">
        <f t="shared" si="4"/>
        <v>0</v>
      </c>
      <c r="G85"/>
      <c r="I85" s="598">
        <v>214532</v>
      </c>
      <c r="J85" s="311">
        <v>11</v>
      </c>
      <c r="L85" s="312">
        <v>656868</v>
      </c>
      <c r="M85" s="311">
        <v>40</v>
      </c>
      <c r="O85"/>
    </row>
    <row r="86" spans="1:15" x14ac:dyDescent="0.35">
      <c r="A86" s="258"/>
      <c r="B86" s="258"/>
      <c r="C86" s="229"/>
      <c r="D86" s="552"/>
      <c r="E86" s="273">
        <f>SUMIFS(beklenen!J:J,beklenen!A:A,D86,beklenen!F:F,A86)</f>
        <v>0</v>
      </c>
      <c r="F86" s="286">
        <f t="shared" si="4"/>
        <v>0</v>
      </c>
      <c r="G86"/>
      <c r="I86" s="32">
        <v>211171</v>
      </c>
      <c r="J86" s="311">
        <v>4</v>
      </c>
      <c r="L86" s="312">
        <v>656878</v>
      </c>
      <c r="M86" s="311">
        <v>218</v>
      </c>
    </row>
    <row r="87" spans="1:15" x14ac:dyDescent="0.35">
      <c r="A87" s="258"/>
      <c r="B87" s="258"/>
      <c r="C87" s="229"/>
      <c r="D87" s="552"/>
      <c r="E87" s="273">
        <f>SUMIFS(beklenen!J:J,beklenen!A:A,D87,beklenen!F:F,A87)</f>
        <v>0</v>
      </c>
      <c r="F87" s="286">
        <f t="shared" si="4"/>
        <v>0</v>
      </c>
      <c r="G87"/>
      <c r="I87" s="39">
        <v>211198</v>
      </c>
      <c r="J87" s="311">
        <v>10</v>
      </c>
      <c r="L87" s="312" t="s">
        <v>2351</v>
      </c>
      <c r="M87" s="311">
        <v>58</v>
      </c>
    </row>
    <row r="88" spans="1:15" x14ac:dyDescent="0.35">
      <c r="A88" s="258"/>
      <c r="B88" s="258"/>
      <c r="C88" s="229"/>
      <c r="D88" s="552"/>
      <c r="E88" s="273">
        <f>SUMIFS(beklenen!J:J,beklenen!A:A,D88,beklenen!F:F,A88)</f>
        <v>0</v>
      </c>
      <c r="F88" s="286">
        <f t="shared" si="4"/>
        <v>0</v>
      </c>
      <c r="G88"/>
      <c r="I88" s="39">
        <v>213364</v>
      </c>
      <c r="J88" s="311">
        <v>1</v>
      </c>
      <c r="L88" s="312">
        <v>656867</v>
      </c>
      <c r="M88" s="311">
        <v>0</v>
      </c>
    </row>
    <row r="89" spans="1:15" x14ac:dyDescent="0.35">
      <c r="A89" s="258"/>
      <c r="B89" s="258"/>
      <c r="C89" s="229"/>
      <c r="D89" s="552"/>
      <c r="E89" s="273">
        <f>SUMIFS(beklenen!J:J,beklenen!A:A,D89,beklenen!F:F,A89)</f>
        <v>0</v>
      </c>
      <c r="F89" s="286">
        <f t="shared" si="4"/>
        <v>0</v>
      </c>
      <c r="G89"/>
      <c r="I89" s="245">
        <v>213442</v>
      </c>
      <c r="J89" s="311">
        <v>8</v>
      </c>
      <c r="L89" s="312">
        <v>656871</v>
      </c>
      <c r="M89" s="311">
        <v>24</v>
      </c>
    </row>
    <row r="90" spans="1:15" x14ac:dyDescent="0.35">
      <c r="A90" s="258"/>
      <c r="B90" s="258"/>
      <c r="C90" s="229"/>
      <c r="D90" s="552"/>
      <c r="E90" s="273">
        <f>SUMIFS(beklenen!J:J,beklenen!A:A,D90,beklenen!F:F,A90)</f>
        <v>0</v>
      </c>
      <c r="F90" s="286">
        <f t="shared" si="4"/>
        <v>0</v>
      </c>
      <c r="G90"/>
      <c r="I90" s="39">
        <v>214537</v>
      </c>
      <c r="J90" s="311">
        <v>4</v>
      </c>
      <c r="L90" s="312">
        <v>246800</v>
      </c>
      <c r="M90" s="311">
        <v>6</v>
      </c>
    </row>
    <row r="91" spans="1:15" x14ac:dyDescent="0.35">
      <c r="A91" s="258"/>
      <c r="B91" s="258"/>
      <c r="C91" s="229"/>
      <c r="D91" s="552"/>
      <c r="E91" s="273">
        <f>SUMIFS(beklenen!J:J,beklenen!A:A,D91,beklenen!F:F,A91)</f>
        <v>0</v>
      </c>
      <c r="F91" s="286">
        <f t="shared" si="4"/>
        <v>0</v>
      </c>
      <c r="G91"/>
      <c r="I91" s="32">
        <v>214034</v>
      </c>
      <c r="J91" s="311">
        <v>2</v>
      </c>
      <c r="L91" s="312">
        <v>248011</v>
      </c>
      <c r="M91" s="311">
        <v>96</v>
      </c>
    </row>
    <row r="92" spans="1:15" x14ac:dyDescent="0.35">
      <c r="A92" s="258"/>
      <c r="B92" s="258"/>
      <c r="C92" s="229"/>
      <c r="D92" s="552"/>
      <c r="E92" s="273">
        <f>SUMIFS(beklenen!J:J,beklenen!A:A,D92,beklenen!F:F,A92)</f>
        <v>0</v>
      </c>
      <c r="F92" s="286">
        <f t="shared" si="4"/>
        <v>0</v>
      </c>
      <c r="G92"/>
      <c r="I92" s="44">
        <v>214580</v>
      </c>
      <c r="J92" s="311">
        <v>16</v>
      </c>
      <c r="L92" s="312">
        <v>648110</v>
      </c>
      <c r="M92" s="311">
        <v>4</v>
      </c>
    </row>
    <row r="93" spans="1:15" x14ac:dyDescent="0.35">
      <c r="A93" s="258"/>
      <c r="B93" s="258"/>
      <c r="C93" s="229"/>
      <c r="D93" s="552"/>
      <c r="E93" s="273">
        <f>SUMIFS(beklenen!J:J,beklenen!A:A,D93,beklenen!F:F,A93)</f>
        <v>0</v>
      </c>
      <c r="F93" s="286">
        <f t="shared" si="4"/>
        <v>0</v>
      </c>
      <c r="G93"/>
      <c r="I93" s="46">
        <v>214052</v>
      </c>
      <c r="J93" s="311">
        <v>2</v>
      </c>
      <c r="L93" s="312">
        <v>648056</v>
      </c>
      <c r="M93" s="311">
        <v>24</v>
      </c>
    </row>
    <row r="94" spans="1:15" x14ac:dyDescent="0.35">
      <c r="A94" s="258"/>
      <c r="B94" s="258"/>
      <c r="C94" s="229"/>
      <c r="D94" s="552"/>
      <c r="E94" s="273">
        <f>SUMIFS(beklenen!J:J,beklenen!A:A,D94,beklenen!F:F,A94)</f>
        <v>0</v>
      </c>
      <c r="F94" s="286">
        <f t="shared" si="4"/>
        <v>0</v>
      </c>
      <c r="G94"/>
      <c r="I94" s="245">
        <v>214581</v>
      </c>
      <c r="J94" s="311">
        <v>8</v>
      </c>
      <c r="L94" s="312">
        <v>248012</v>
      </c>
      <c r="M94" s="311">
        <v>175</v>
      </c>
    </row>
    <row r="95" spans="1:15" x14ac:dyDescent="0.35">
      <c r="A95" s="258"/>
      <c r="B95" s="258"/>
      <c r="C95" s="229"/>
      <c r="D95" s="552"/>
      <c r="E95" s="273">
        <f>SUMIFS(beklenen!J:J,beklenen!A:A,D95,beklenen!F:F,A95)</f>
        <v>0</v>
      </c>
      <c r="F95" s="286">
        <f t="shared" ref="F95:F128" si="5">C95-E95</f>
        <v>0</v>
      </c>
      <c r="G95"/>
      <c r="I95" s="39">
        <v>614053</v>
      </c>
      <c r="J95" s="311">
        <v>1</v>
      </c>
      <c r="L95" s="312">
        <v>648055</v>
      </c>
      <c r="M95" s="311">
        <v>36</v>
      </c>
    </row>
    <row r="96" spans="1:15" x14ac:dyDescent="0.35">
      <c r="A96" s="258"/>
      <c r="B96" s="258"/>
      <c r="C96" s="229"/>
      <c r="D96" s="552"/>
      <c r="E96" s="273">
        <f>SUMIFS(beklenen!J:J,beklenen!A:A,D96,beklenen!F:F,A96)</f>
        <v>0</v>
      </c>
      <c r="F96" s="286">
        <f t="shared" si="5"/>
        <v>0</v>
      </c>
      <c r="G96"/>
      <c r="I96" s="39">
        <v>211411</v>
      </c>
      <c r="J96" s="311">
        <v>8</v>
      </c>
      <c r="L96" s="312">
        <v>248362</v>
      </c>
      <c r="M96" s="311">
        <v>140</v>
      </c>
    </row>
    <row r="97" spans="1:13" x14ac:dyDescent="0.35">
      <c r="A97" s="258"/>
      <c r="B97" s="258"/>
      <c r="C97" s="229"/>
      <c r="D97" s="552"/>
      <c r="E97" s="273">
        <f>SUMIFS(beklenen!J:J,beklenen!A:A,D97,beklenen!F:F,A97)</f>
        <v>0</v>
      </c>
      <c r="F97" s="286">
        <f t="shared" si="5"/>
        <v>0</v>
      </c>
      <c r="G97"/>
      <c r="I97" s="114">
        <v>614701</v>
      </c>
      <c r="J97" s="311">
        <v>12</v>
      </c>
      <c r="L97" s="312">
        <v>648424</v>
      </c>
      <c r="M97" s="311">
        <v>57</v>
      </c>
    </row>
    <row r="98" spans="1:13" x14ac:dyDescent="0.35">
      <c r="A98" s="258"/>
      <c r="B98" s="258"/>
      <c r="C98" s="229"/>
      <c r="D98" s="552"/>
      <c r="E98" s="273">
        <f>SUMIFS(beklenen!J:J,beklenen!A:A,D98,beklenen!F:F,A98)</f>
        <v>0</v>
      </c>
      <c r="F98" s="286">
        <f t="shared" si="5"/>
        <v>0</v>
      </c>
      <c r="G98"/>
      <c r="I98" s="45">
        <v>511141</v>
      </c>
      <c r="J98" s="311">
        <v>16</v>
      </c>
      <c r="L98" s="312">
        <v>248361</v>
      </c>
      <c r="M98" s="311">
        <v>69</v>
      </c>
    </row>
    <row r="99" spans="1:13" x14ac:dyDescent="0.35">
      <c r="A99" s="258"/>
      <c r="B99" s="258"/>
      <c r="C99" s="229"/>
      <c r="D99" s="552"/>
      <c r="E99" s="273">
        <f>SUMIFS(beklenen!J:J,beklenen!A:A,D99,beklenen!F:F,A99)</f>
        <v>0</v>
      </c>
      <c r="F99" s="286">
        <f t="shared" si="5"/>
        <v>0</v>
      </c>
      <c r="G99"/>
      <c r="I99" s="44">
        <v>214561</v>
      </c>
      <c r="J99" s="311">
        <v>22</v>
      </c>
      <c r="L99" s="312">
        <v>248354</v>
      </c>
      <c r="M99" s="311">
        <v>215</v>
      </c>
    </row>
    <row r="100" spans="1:13" x14ac:dyDescent="0.35">
      <c r="A100" s="258"/>
      <c r="B100" s="258"/>
      <c r="C100" s="229"/>
      <c r="D100" s="552"/>
      <c r="E100" s="273">
        <f>SUMIFS(beklenen!J:J,beklenen!A:A,D100,beklenen!F:F,A100)</f>
        <v>0</v>
      </c>
      <c r="F100" s="286">
        <f t="shared" si="5"/>
        <v>0</v>
      </c>
      <c r="G100"/>
      <c r="I100" s="44">
        <v>614705</v>
      </c>
      <c r="J100" s="311">
        <v>7</v>
      </c>
      <c r="L100" s="312">
        <v>648406</v>
      </c>
      <c r="M100" s="311">
        <v>106</v>
      </c>
    </row>
    <row r="101" spans="1:13" x14ac:dyDescent="0.35">
      <c r="A101" s="258"/>
      <c r="B101" s="258"/>
      <c r="C101" s="229"/>
      <c r="D101" s="552"/>
      <c r="E101" s="273">
        <f>SUMIFS(beklenen!J:J,beklenen!A:A,D101,beklenen!F:F,A101)</f>
        <v>0</v>
      </c>
      <c r="F101" s="286">
        <f t="shared" si="5"/>
        <v>0</v>
      </c>
      <c r="G101"/>
      <c r="I101" s="44">
        <v>314300</v>
      </c>
      <c r="J101" s="311">
        <v>7</v>
      </c>
      <c r="L101" s="312">
        <v>248462</v>
      </c>
      <c r="M101" s="311">
        <v>16</v>
      </c>
    </row>
    <row r="102" spans="1:13" x14ac:dyDescent="0.35">
      <c r="A102" s="258"/>
      <c r="B102" s="258"/>
      <c r="C102" s="229"/>
      <c r="D102" s="552"/>
      <c r="E102" s="273">
        <f>SUMIFS(beklenen!J:J,beklenen!A:A,D102,beklenen!F:F,A102)</f>
        <v>0</v>
      </c>
      <c r="F102" s="286">
        <f t="shared" si="5"/>
        <v>0</v>
      </c>
      <c r="G102"/>
      <c r="I102" s="245">
        <v>511116</v>
      </c>
      <c r="J102" s="311">
        <v>4</v>
      </c>
      <c r="L102" s="312">
        <v>248461</v>
      </c>
      <c r="M102" s="311">
        <v>67</v>
      </c>
    </row>
    <row r="103" spans="1:13" x14ac:dyDescent="0.35">
      <c r="A103" s="258"/>
      <c r="B103" s="258"/>
      <c r="C103" s="229"/>
      <c r="D103" s="552"/>
      <c r="E103" s="273">
        <f>SUMIFS(beklenen!J:J,beklenen!A:A,D103,beklenen!F:F,A103)</f>
        <v>0</v>
      </c>
      <c r="F103" s="286">
        <f t="shared" si="5"/>
        <v>0</v>
      </c>
      <c r="G103"/>
      <c r="I103" s="245">
        <v>311671</v>
      </c>
      <c r="J103" s="311">
        <v>22</v>
      </c>
      <c r="L103" s="312">
        <v>248455</v>
      </c>
      <c r="M103" s="311">
        <v>63</v>
      </c>
    </row>
    <row r="104" spans="1:13" x14ac:dyDescent="0.35">
      <c r="A104" s="258"/>
      <c r="B104" s="258"/>
      <c r="C104" s="229"/>
      <c r="D104" s="552"/>
      <c r="E104" s="273">
        <f>SUMIFS(beklenen!J:J,beklenen!A:A,D104,beklenen!F:F,A104)</f>
        <v>0</v>
      </c>
      <c r="F104" s="286">
        <f t="shared" si="5"/>
        <v>0</v>
      </c>
      <c r="G104"/>
      <c r="I104" s="45">
        <v>211451</v>
      </c>
      <c r="J104" s="311">
        <v>8</v>
      </c>
      <c r="L104" s="312">
        <v>548313</v>
      </c>
      <c r="M104" s="311">
        <v>24</v>
      </c>
    </row>
    <row r="105" spans="1:13" x14ac:dyDescent="0.35">
      <c r="A105" s="258"/>
      <c r="B105" s="258"/>
      <c r="C105" s="229"/>
      <c r="D105" s="552"/>
      <c r="E105" s="273">
        <f>SUMIFS(beklenen!J:J,beklenen!A:A,D105,beklenen!F:F,A105)</f>
        <v>0</v>
      </c>
      <c r="F105" s="286">
        <f t="shared" si="5"/>
        <v>0</v>
      </c>
      <c r="G105"/>
      <c r="I105" s="44">
        <v>313321</v>
      </c>
      <c r="J105" s="311">
        <v>9</v>
      </c>
      <c r="L105" s="312">
        <v>248382</v>
      </c>
      <c r="M105" s="311">
        <v>6</v>
      </c>
    </row>
    <row r="106" spans="1:13" x14ac:dyDescent="0.35">
      <c r="A106" s="258"/>
      <c r="B106" s="258"/>
      <c r="C106" s="229"/>
      <c r="D106" s="552"/>
      <c r="E106" s="273">
        <f>SUMIFS(beklenen!J:J,beklenen!A:A,D106,beklenen!F:F,A106)</f>
        <v>0</v>
      </c>
      <c r="F106" s="286">
        <f t="shared" si="5"/>
        <v>0</v>
      </c>
      <c r="G106"/>
      <c r="I106" s="39">
        <v>212991</v>
      </c>
      <c r="J106" s="311">
        <v>38</v>
      </c>
      <c r="L106" s="312">
        <v>248386</v>
      </c>
      <c r="M106" s="311">
        <v>11</v>
      </c>
    </row>
    <row r="107" spans="1:13" x14ac:dyDescent="0.35">
      <c r="A107" s="258"/>
      <c r="B107" s="258"/>
      <c r="C107" s="229"/>
      <c r="D107" s="552"/>
      <c r="E107" s="273">
        <f>SUMIFS(beklenen!J:J,beklenen!A:A,D107,beklenen!F:F,A107)</f>
        <v>0</v>
      </c>
      <c r="F107" s="286">
        <f t="shared" si="5"/>
        <v>0</v>
      </c>
      <c r="G107"/>
      <c r="I107" s="245">
        <v>311673</v>
      </c>
      <c r="J107" s="311">
        <v>9</v>
      </c>
      <c r="L107" s="312">
        <v>552285</v>
      </c>
      <c r="M107" s="311">
        <v>26</v>
      </c>
    </row>
    <row r="108" spans="1:13" x14ac:dyDescent="0.35">
      <c r="A108" s="258"/>
      <c r="B108" s="258"/>
      <c r="C108" s="229"/>
      <c r="D108" s="552"/>
      <c r="E108" s="273">
        <f>SUMIFS(beklenen!J:J,beklenen!A:A,D108,beklenen!F:F,A108)</f>
        <v>0</v>
      </c>
      <c r="F108" s="286">
        <f t="shared" si="5"/>
        <v>0</v>
      </c>
      <c r="G108"/>
      <c r="I108" s="290">
        <v>615000</v>
      </c>
      <c r="J108" s="311">
        <v>4</v>
      </c>
      <c r="L108" s="312">
        <v>248658</v>
      </c>
      <c r="M108" s="311">
        <v>17</v>
      </c>
    </row>
    <row r="109" spans="1:13" x14ac:dyDescent="0.35">
      <c r="A109" s="258"/>
      <c r="B109" s="258"/>
      <c r="C109" s="229"/>
      <c r="D109" s="552"/>
      <c r="E109" s="273">
        <f>SUMIFS(beklenen!J:J,beklenen!A:A,D109,beklenen!F:F,A109)</f>
        <v>0</v>
      </c>
      <c r="F109" s="286">
        <f t="shared" si="5"/>
        <v>0</v>
      </c>
      <c r="G109"/>
      <c r="I109" s="90">
        <v>315699</v>
      </c>
      <c r="J109" s="311">
        <v>4</v>
      </c>
      <c r="L109" s="312">
        <v>248652</v>
      </c>
      <c r="M109" s="311">
        <v>2</v>
      </c>
    </row>
    <row r="110" spans="1:13" x14ac:dyDescent="0.35">
      <c r="A110" s="258"/>
      <c r="B110" s="258"/>
      <c r="C110" s="229"/>
      <c r="D110" s="552"/>
      <c r="E110" s="273">
        <f>SUMIFS(beklenen!J:J,beklenen!A:A,D110,beklenen!F:F,A110)</f>
        <v>0</v>
      </c>
      <c r="F110" s="286">
        <f t="shared" si="5"/>
        <v>0</v>
      </c>
      <c r="G110"/>
      <c r="I110" s="39">
        <v>211701</v>
      </c>
      <c r="J110" s="311">
        <v>2</v>
      </c>
      <c r="L110" s="312">
        <v>248654</v>
      </c>
      <c r="M110" s="311">
        <v>40</v>
      </c>
    </row>
    <row r="111" spans="1:13" x14ac:dyDescent="0.35">
      <c r="A111" s="258"/>
      <c r="B111" s="258"/>
      <c r="C111" s="229"/>
      <c r="D111" s="552"/>
      <c r="E111" s="273">
        <f>SUMIFS(beklenen!J:J,beklenen!A:A,D111,beklenen!F:F,A111)</f>
        <v>0</v>
      </c>
      <c r="F111" s="286">
        <f t="shared" si="5"/>
        <v>0</v>
      </c>
      <c r="G111"/>
      <c r="I111" s="245">
        <v>311672</v>
      </c>
      <c r="J111" s="311">
        <v>4</v>
      </c>
      <c r="L111" s="312">
        <v>552850</v>
      </c>
      <c r="M111" s="311">
        <v>26</v>
      </c>
    </row>
    <row r="112" spans="1:13" x14ac:dyDescent="0.35">
      <c r="A112" s="258"/>
      <c r="B112" s="258"/>
      <c r="C112" s="229"/>
      <c r="D112" s="552"/>
      <c r="E112" s="273">
        <f>SUMIFS(beklenen!J:J,beklenen!A:A,D112,beklenen!F:F,A112)</f>
        <v>0</v>
      </c>
      <c r="F112" s="286">
        <f t="shared" si="5"/>
        <v>0</v>
      </c>
      <c r="G112"/>
      <c r="I112" s="114">
        <v>214571</v>
      </c>
      <c r="J112" s="311">
        <v>18</v>
      </c>
      <c r="L112" s="312">
        <v>552860</v>
      </c>
      <c r="M112" s="311">
        <v>22</v>
      </c>
    </row>
    <row r="113" spans="1:13" x14ac:dyDescent="0.35">
      <c r="A113" s="258"/>
      <c r="B113" s="258"/>
      <c r="C113" s="229"/>
      <c r="D113" s="552"/>
      <c r="E113" s="273">
        <f>SUMIFS(beklenen!J:J,beklenen!A:A,D113,beklenen!F:F,A113)</f>
        <v>0</v>
      </c>
      <c r="F113" s="286">
        <f t="shared" si="5"/>
        <v>0</v>
      </c>
      <c r="G113"/>
      <c r="I113" s="114">
        <v>315622</v>
      </c>
      <c r="J113" s="311">
        <v>2</v>
      </c>
      <c r="L113" s="312">
        <v>240362</v>
      </c>
      <c r="M113" s="311">
        <v>8</v>
      </c>
    </row>
    <row r="114" spans="1:13" x14ac:dyDescent="0.35">
      <c r="A114" s="258"/>
      <c r="B114" s="258"/>
      <c r="C114" s="229"/>
      <c r="D114" s="552"/>
      <c r="E114" s="273">
        <f>SUMIFS(beklenen!J:J,beklenen!A:A,D114,beklenen!F:F,A114)</f>
        <v>0</v>
      </c>
      <c r="F114" s="286">
        <f t="shared" si="5"/>
        <v>0</v>
      </c>
      <c r="G114"/>
      <c r="I114" s="114">
        <v>511142</v>
      </c>
      <c r="J114" s="311">
        <v>17</v>
      </c>
      <c r="L114" s="312">
        <v>241370</v>
      </c>
      <c r="M114" s="311">
        <v>1</v>
      </c>
    </row>
    <row r="115" spans="1:13" x14ac:dyDescent="0.35">
      <c r="A115" s="258"/>
      <c r="B115" s="258"/>
      <c r="C115" s="229"/>
      <c r="D115" s="552"/>
      <c r="E115" s="273">
        <f>SUMIFS(beklenen!J:J,beklenen!A:A,D115,beklenen!F:F,A115)</f>
        <v>0</v>
      </c>
      <c r="F115" s="286">
        <f t="shared" si="5"/>
        <v>0</v>
      </c>
      <c r="G115"/>
      <c r="I115" s="114">
        <v>311986</v>
      </c>
      <c r="J115" s="311">
        <v>8</v>
      </c>
      <c r="L115" s="312">
        <v>241377</v>
      </c>
      <c r="M115" s="311">
        <v>8</v>
      </c>
    </row>
    <row r="116" spans="1:13" x14ac:dyDescent="0.35">
      <c r="A116" s="258"/>
      <c r="B116" s="258"/>
      <c r="C116" s="229"/>
      <c r="D116" s="552"/>
      <c r="E116" s="273">
        <f>SUMIFS(beklenen!J:J,beklenen!A:A,D116,beklenen!F:F,A116)</f>
        <v>0</v>
      </c>
      <c r="F116" s="286">
        <f t="shared" si="5"/>
        <v>0</v>
      </c>
      <c r="G116"/>
      <c r="I116" s="39">
        <v>615105</v>
      </c>
      <c r="J116" s="311">
        <v>19</v>
      </c>
      <c r="L116" s="312">
        <v>241376</v>
      </c>
      <c r="M116" s="311">
        <v>1</v>
      </c>
    </row>
    <row r="117" spans="1:13" x14ac:dyDescent="0.35">
      <c r="A117" s="258"/>
      <c r="B117" s="258"/>
      <c r="C117" s="229"/>
      <c r="D117" s="552"/>
      <c r="E117" s="273">
        <f>SUMIFS(beklenen!J:J,beklenen!A:A,D117,beklenen!F:F,A117)</f>
        <v>0</v>
      </c>
      <c r="F117" s="286">
        <f t="shared" si="5"/>
        <v>0</v>
      </c>
      <c r="G117"/>
      <c r="I117" s="114">
        <v>315623</v>
      </c>
      <c r="J117" s="311">
        <v>13</v>
      </c>
      <c r="L117" s="312">
        <v>261533</v>
      </c>
      <c r="M117" s="311">
        <v>69</v>
      </c>
    </row>
    <row r="118" spans="1:13" x14ac:dyDescent="0.35">
      <c r="A118" s="258"/>
      <c r="B118" s="258"/>
      <c r="C118" s="229"/>
      <c r="D118" s="552"/>
      <c r="E118" s="273">
        <f>SUMIFS(beklenen!J:J,beklenen!A:A,D118,beklenen!F:F,A118)</f>
        <v>0</v>
      </c>
      <c r="F118" s="286">
        <f t="shared" si="5"/>
        <v>0</v>
      </c>
      <c r="G118"/>
      <c r="I118" s="146">
        <v>212978</v>
      </c>
      <c r="J118" s="311">
        <v>12</v>
      </c>
      <c r="L118" s="312">
        <v>241502</v>
      </c>
      <c r="M118" s="311">
        <v>6</v>
      </c>
    </row>
    <row r="119" spans="1:13" x14ac:dyDescent="0.35">
      <c r="A119" s="258"/>
      <c r="B119" s="258"/>
      <c r="C119" s="229"/>
      <c r="D119" s="552"/>
      <c r="E119" s="273">
        <f>SUMIFS(beklenen!J:J,beklenen!A:A,D119,beklenen!F:F,A119)</f>
        <v>0</v>
      </c>
      <c r="F119" s="286">
        <f t="shared" si="5"/>
        <v>0</v>
      </c>
      <c r="G119"/>
      <c r="I119" s="39">
        <v>218364</v>
      </c>
      <c r="J119" s="311">
        <v>21</v>
      </c>
      <c r="L119" s="312">
        <v>261100</v>
      </c>
      <c r="M119" s="311">
        <v>74</v>
      </c>
    </row>
    <row r="120" spans="1:13" x14ac:dyDescent="0.35">
      <c r="A120" s="258"/>
      <c r="B120" s="258"/>
      <c r="C120" s="229"/>
      <c r="D120" s="552"/>
      <c r="E120" s="273">
        <f>SUMIFS(beklenen!J:J,beklenen!A:A,D120,beklenen!F:F,A120)</f>
        <v>0</v>
      </c>
      <c r="F120" s="286">
        <f t="shared" si="5"/>
        <v>0</v>
      </c>
      <c r="G120"/>
      <c r="I120" s="39">
        <v>212952</v>
      </c>
      <c r="J120" s="311">
        <v>4</v>
      </c>
      <c r="L120" s="312">
        <v>261554</v>
      </c>
      <c r="M120" s="311">
        <v>12</v>
      </c>
    </row>
    <row r="121" spans="1:13" x14ac:dyDescent="0.35">
      <c r="A121" s="258"/>
      <c r="B121" s="258"/>
      <c r="C121" s="229"/>
      <c r="D121" s="552"/>
      <c r="E121" s="273">
        <f>SUMIFS(beklenen!J:J,beklenen!A:A,D121,beklenen!F:F,A121)</f>
        <v>0</v>
      </c>
      <c r="F121" s="286">
        <f t="shared" si="5"/>
        <v>0</v>
      </c>
      <c r="G121"/>
      <c r="I121" s="245">
        <v>311678</v>
      </c>
      <c r="J121" s="311">
        <v>20</v>
      </c>
      <c r="L121" s="312">
        <v>242051</v>
      </c>
      <c r="M121" s="311">
        <v>35</v>
      </c>
    </row>
    <row r="122" spans="1:13" x14ac:dyDescent="0.35">
      <c r="A122" s="258"/>
      <c r="B122" s="258"/>
      <c r="C122" s="229"/>
      <c r="D122" s="552"/>
      <c r="E122" s="273">
        <f>SUMIFS(beklenen!J:J,beklenen!A:A,D122,beklenen!F:F,A122)</f>
        <v>0</v>
      </c>
      <c r="F122" s="286">
        <f t="shared" si="5"/>
        <v>0</v>
      </c>
      <c r="G122"/>
      <c r="I122" s="45">
        <v>618115</v>
      </c>
      <c r="J122" s="311">
        <v>3</v>
      </c>
      <c r="L122" s="312">
        <v>242132</v>
      </c>
      <c r="M122" s="311">
        <v>10</v>
      </c>
    </row>
    <row r="123" spans="1:13" x14ac:dyDescent="0.35">
      <c r="A123" s="258"/>
      <c r="B123" s="258"/>
      <c r="C123" s="229"/>
      <c r="D123" s="552"/>
      <c r="E123" s="273">
        <f>SUMIFS(beklenen!J:J,beklenen!A:A,D123,beklenen!F:F,A123)</f>
        <v>0</v>
      </c>
      <c r="F123" s="286">
        <f t="shared" si="5"/>
        <v>0</v>
      </c>
      <c r="G123"/>
      <c r="I123" s="45">
        <v>315625</v>
      </c>
      <c r="J123" s="311">
        <v>2</v>
      </c>
      <c r="L123" s="312">
        <v>242141</v>
      </c>
      <c r="M123" s="311">
        <v>8</v>
      </c>
    </row>
    <row r="124" spans="1:13" x14ac:dyDescent="0.35">
      <c r="A124" s="258"/>
      <c r="B124" s="258"/>
      <c r="C124" s="229"/>
      <c r="D124" s="552"/>
      <c r="E124" s="273">
        <f>SUMIFS(beklenen!J:J,beklenen!A:A,D124,beklenen!F:F,A124)</f>
        <v>0</v>
      </c>
      <c r="F124" s="286">
        <f t="shared" si="5"/>
        <v>0</v>
      </c>
      <c r="G124"/>
      <c r="I124" s="114">
        <v>311688</v>
      </c>
      <c r="J124" s="311">
        <v>6</v>
      </c>
      <c r="L124" s="312">
        <v>242142</v>
      </c>
      <c r="M124" s="311">
        <v>0</v>
      </c>
    </row>
    <row r="125" spans="1:13" x14ac:dyDescent="0.35">
      <c r="A125" s="258"/>
      <c r="B125" s="258"/>
      <c r="C125" s="229"/>
      <c r="D125" s="552"/>
      <c r="E125" s="273">
        <f>SUMIFS(beklenen!J:J,beklenen!A:A,D125,beklenen!F:F,A125)</f>
        <v>0</v>
      </c>
      <c r="F125" s="286">
        <f t="shared" si="5"/>
        <v>0</v>
      </c>
      <c r="G125"/>
      <c r="I125" s="146">
        <v>518124</v>
      </c>
      <c r="J125" s="311">
        <v>8</v>
      </c>
      <c r="L125" s="312">
        <v>242691</v>
      </c>
      <c r="M125" s="311">
        <v>0</v>
      </c>
    </row>
    <row r="126" spans="1:13" x14ac:dyDescent="0.35">
      <c r="A126" s="258"/>
      <c r="B126" s="258"/>
      <c r="C126" s="229"/>
      <c r="D126" s="552"/>
      <c r="E126" s="273">
        <f>SUMIFS(beklenen!J:J,beklenen!A:A,D126,beklenen!F:F,A126)</f>
        <v>0</v>
      </c>
      <c r="F126" s="286">
        <f t="shared" si="5"/>
        <v>0</v>
      </c>
      <c r="G126"/>
      <c r="I126" s="146">
        <v>315695</v>
      </c>
      <c r="J126" s="311">
        <v>8</v>
      </c>
      <c r="L126" s="312">
        <v>242204</v>
      </c>
      <c r="M126" s="311">
        <v>68</v>
      </c>
    </row>
    <row r="127" spans="1:13" x14ac:dyDescent="0.35">
      <c r="A127" s="258"/>
      <c r="B127" s="258"/>
      <c r="C127" s="229"/>
      <c r="D127" s="552"/>
      <c r="E127" s="273">
        <f>SUMIFS(beklenen!J:J,beklenen!A:A,D127,beklenen!F:F,A127)</f>
        <v>0</v>
      </c>
      <c r="F127" s="286">
        <f t="shared" si="5"/>
        <v>0</v>
      </c>
      <c r="G127"/>
      <c r="I127" s="584">
        <v>212982</v>
      </c>
      <c r="J127" s="311">
        <v>8</v>
      </c>
      <c r="L127" s="312">
        <v>642245</v>
      </c>
      <c r="M127" s="311">
        <v>0</v>
      </c>
    </row>
    <row r="128" spans="1:13" x14ac:dyDescent="0.35">
      <c r="A128" s="258"/>
      <c r="B128" s="258"/>
      <c r="C128" s="229"/>
      <c r="D128" s="552"/>
      <c r="E128" s="273">
        <f>SUMIFS(beklenen!J:J,beklenen!A:A,D128,beklenen!F:F,A128)</f>
        <v>0</v>
      </c>
      <c r="F128" s="286">
        <f t="shared" si="5"/>
        <v>0</v>
      </c>
      <c r="G128"/>
      <c r="I128" s="245">
        <v>618117</v>
      </c>
      <c r="J128" s="311">
        <v>8</v>
      </c>
      <c r="L128" s="312" t="s">
        <v>1978</v>
      </c>
      <c r="M128" s="311">
        <v>10</v>
      </c>
    </row>
    <row r="129" spans="7:13" x14ac:dyDescent="0.35">
      <c r="G129"/>
      <c r="I129" s="32">
        <v>618133</v>
      </c>
      <c r="J129" s="311">
        <v>5</v>
      </c>
      <c r="L129" s="312">
        <v>245913</v>
      </c>
      <c r="M129" s="311">
        <v>127</v>
      </c>
    </row>
    <row r="130" spans="7:13" x14ac:dyDescent="0.35">
      <c r="G130"/>
      <c r="I130" s="584">
        <v>612114</v>
      </c>
      <c r="J130" s="311">
        <v>19</v>
      </c>
      <c r="L130" s="312">
        <v>245912</v>
      </c>
      <c r="M130" s="311">
        <v>6</v>
      </c>
    </row>
    <row r="131" spans="7:13" x14ac:dyDescent="0.35">
      <c r="G131"/>
      <c r="I131" s="592">
        <v>218503</v>
      </c>
      <c r="J131" s="311">
        <v>8</v>
      </c>
      <c r="L131" s="312">
        <v>645225</v>
      </c>
      <c r="M131" s="311">
        <v>8</v>
      </c>
    </row>
    <row r="132" spans="7:13" x14ac:dyDescent="0.35">
      <c r="G132"/>
      <c r="I132" s="592">
        <v>219407</v>
      </c>
      <c r="J132" s="311">
        <v>4</v>
      </c>
      <c r="L132" s="312" t="s">
        <v>2342</v>
      </c>
      <c r="M132" s="311">
        <v>10</v>
      </c>
    </row>
    <row r="133" spans="7:13" x14ac:dyDescent="0.35">
      <c r="G133"/>
      <c r="I133" s="592">
        <v>311985</v>
      </c>
      <c r="J133" s="311">
        <v>4</v>
      </c>
      <c r="L133" s="312">
        <v>242821</v>
      </c>
      <c r="M133" s="311">
        <v>26</v>
      </c>
    </row>
    <row r="134" spans="7:13" x14ac:dyDescent="0.35">
      <c r="G134"/>
      <c r="I134" s="245">
        <v>219400</v>
      </c>
      <c r="J134" s="311">
        <v>33</v>
      </c>
      <c r="L134" s="312">
        <v>642305</v>
      </c>
      <c r="M134" s="311">
        <v>0</v>
      </c>
    </row>
    <row r="135" spans="7:13" x14ac:dyDescent="0.35">
      <c r="G135"/>
      <c r="I135" s="245">
        <v>219424</v>
      </c>
      <c r="J135" s="311">
        <v>12</v>
      </c>
      <c r="L135" s="312" t="s">
        <v>1923</v>
      </c>
      <c r="M135" s="311">
        <v>1</v>
      </c>
    </row>
    <row r="136" spans="7:13" x14ac:dyDescent="0.35">
      <c r="G136"/>
      <c r="I136" s="245">
        <v>617900</v>
      </c>
      <c r="J136" s="311">
        <v>27</v>
      </c>
      <c r="L136" s="312">
        <v>245948</v>
      </c>
      <c r="M136" s="311">
        <v>108</v>
      </c>
    </row>
    <row r="137" spans="7:13" x14ac:dyDescent="0.35">
      <c r="G137"/>
      <c r="I137" s="245">
        <v>511032</v>
      </c>
      <c r="J137" s="311">
        <v>2</v>
      </c>
      <c r="L137" s="312">
        <v>245944</v>
      </c>
      <c r="M137" s="311">
        <v>4</v>
      </c>
    </row>
    <row r="138" spans="7:13" x14ac:dyDescent="0.35">
      <c r="G138"/>
      <c r="I138" s="591">
        <v>219408</v>
      </c>
      <c r="J138" s="311">
        <v>13</v>
      </c>
      <c r="L138" s="312">
        <v>645306</v>
      </c>
      <c r="M138" s="311">
        <v>20</v>
      </c>
    </row>
    <row r="139" spans="7:13" x14ac:dyDescent="0.35">
      <c r="G139"/>
      <c r="I139" s="591">
        <v>618625</v>
      </c>
      <c r="J139" s="311">
        <v>1</v>
      </c>
      <c r="L139" s="312" t="s">
        <v>2343</v>
      </c>
      <c r="M139" s="311">
        <v>10</v>
      </c>
    </row>
    <row r="140" spans="7:13" x14ac:dyDescent="0.35">
      <c r="G140"/>
      <c r="I140" s="591">
        <v>511145</v>
      </c>
      <c r="J140" s="311">
        <v>8</v>
      </c>
      <c r="L140" s="312">
        <v>242695</v>
      </c>
      <c r="M140" s="311">
        <v>39</v>
      </c>
    </row>
    <row r="141" spans="7:13" x14ac:dyDescent="0.35">
      <c r="G141"/>
      <c r="I141" s="447">
        <v>511929</v>
      </c>
      <c r="J141" s="311">
        <v>14</v>
      </c>
      <c r="L141" s="312">
        <v>542347</v>
      </c>
      <c r="M141" s="311">
        <v>4</v>
      </c>
    </row>
    <row r="142" spans="7:13" x14ac:dyDescent="0.35">
      <c r="G142"/>
      <c r="I142" s="46">
        <v>219900</v>
      </c>
      <c r="J142" s="311">
        <v>4</v>
      </c>
      <c r="L142" s="312" t="s">
        <v>2250</v>
      </c>
      <c r="M142" s="311">
        <v>2</v>
      </c>
    </row>
    <row r="143" spans="7:13" x14ac:dyDescent="0.35">
      <c r="G143"/>
      <c r="I143" s="245">
        <v>518864</v>
      </c>
      <c r="J143" s="311">
        <v>8</v>
      </c>
      <c r="L143" s="312">
        <v>245919</v>
      </c>
      <c r="M143" s="311">
        <v>2</v>
      </c>
    </row>
    <row r="144" spans="7:13" x14ac:dyDescent="0.35">
      <c r="G144"/>
      <c r="I144" s="245">
        <v>511148</v>
      </c>
      <c r="J144" s="311">
        <v>23</v>
      </c>
      <c r="L144" s="312">
        <v>245983</v>
      </c>
      <c r="M144" s="311">
        <v>76</v>
      </c>
    </row>
    <row r="145" spans="7:13" x14ac:dyDescent="0.35">
      <c r="G145"/>
      <c r="I145" s="245">
        <v>511982</v>
      </c>
      <c r="J145" s="311">
        <v>6</v>
      </c>
      <c r="L145" s="312">
        <v>242571</v>
      </c>
      <c r="M145" s="311">
        <v>12</v>
      </c>
    </row>
    <row r="146" spans="7:13" x14ac:dyDescent="0.35">
      <c r="G146"/>
      <c r="I146" s="166">
        <v>219412</v>
      </c>
      <c r="J146" s="311">
        <v>1</v>
      </c>
      <c r="L146" s="312">
        <v>242996</v>
      </c>
      <c r="M146" s="311">
        <v>9</v>
      </c>
    </row>
    <row r="147" spans="7:13" x14ac:dyDescent="0.35">
      <c r="G147"/>
      <c r="I147" s="39">
        <v>519039</v>
      </c>
      <c r="J147" s="311">
        <v>2</v>
      </c>
      <c r="L147" s="312">
        <v>245979</v>
      </c>
      <c r="M147" s="311">
        <v>18</v>
      </c>
    </row>
    <row r="148" spans="7:13" x14ac:dyDescent="0.35">
      <c r="G148"/>
      <c r="I148" s="92">
        <v>313339</v>
      </c>
      <c r="J148" s="311">
        <v>4</v>
      </c>
      <c r="L148" s="312">
        <v>242696</v>
      </c>
      <c r="M148" s="311">
        <v>4</v>
      </c>
    </row>
    <row r="149" spans="7:13" x14ac:dyDescent="0.35">
      <c r="G149"/>
      <c r="I149" s="245">
        <v>311982</v>
      </c>
      <c r="J149" s="311">
        <v>4</v>
      </c>
      <c r="L149" s="312">
        <v>642401</v>
      </c>
      <c r="M149" s="311">
        <v>0</v>
      </c>
    </row>
    <row r="150" spans="7:13" x14ac:dyDescent="0.35">
      <c r="G150"/>
      <c r="I150" s="32">
        <v>211600</v>
      </c>
      <c r="J150" s="311">
        <v>2</v>
      </c>
      <c r="L150" s="312">
        <v>245929</v>
      </c>
      <c r="M150" s="311">
        <v>38</v>
      </c>
    </row>
    <row r="151" spans="7:13" x14ac:dyDescent="0.35">
      <c r="G151"/>
      <c r="I151" s="584">
        <v>311689</v>
      </c>
      <c r="J151" s="311">
        <v>4</v>
      </c>
      <c r="L151" s="312">
        <v>242701</v>
      </c>
      <c r="M151" s="311">
        <v>4</v>
      </c>
    </row>
    <row r="152" spans="7:13" x14ac:dyDescent="0.35">
      <c r="G152"/>
      <c r="I152" s="44">
        <v>211603</v>
      </c>
      <c r="J152" s="311">
        <v>18</v>
      </c>
      <c r="L152" s="312">
        <v>642581</v>
      </c>
      <c r="M152" s="311">
        <v>4</v>
      </c>
    </row>
    <row r="153" spans="7:13" x14ac:dyDescent="0.35">
      <c r="G153"/>
      <c r="I153" s="591">
        <v>219704</v>
      </c>
      <c r="J153" s="311">
        <v>4</v>
      </c>
      <c r="L153" s="312">
        <v>245977</v>
      </c>
      <c r="M153" s="311">
        <v>18</v>
      </c>
    </row>
    <row r="154" spans="7:13" x14ac:dyDescent="0.35">
      <c r="G154"/>
      <c r="I154" s="245">
        <v>219581</v>
      </c>
      <c r="J154" s="311">
        <v>14</v>
      </c>
      <c r="L154" s="312">
        <v>242515</v>
      </c>
      <c r="M154" s="311">
        <v>0</v>
      </c>
    </row>
    <row r="155" spans="7:13" x14ac:dyDescent="0.35">
      <c r="G155"/>
      <c r="I155" s="584">
        <v>518319</v>
      </c>
      <c r="J155" s="311">
        <v>1</v>
      </c>
      <c r="L155" s="312">
        <v>242697</v>
      </c>
      <c r="M155" s="311">
        <v>4</v>
      </c>
    </row>
    <row r="156" spans="7:13" x14ac:dyDescent="0.35">
      <c r="G156"/>
      <c r="I156" s="122">
        <v>519729</v>
      </c>
      <c r="J156" s="311">
        <v>5</v>
      </c>
      <c r="L156" s="312">
        <v>245938</v>
      </c>
      <c r="M156" s="311">
        <v>16</v>
      </c>
    </row>
    <row r="157" spans="7:13" x14ac:dyDescent="0.35">
      <c r="G157"/>
      <c r="I157" s="122">
        <v>618118</v>
      </c>
      <c r="J157" s="311">
        <v>6</v>
      </c>
      <c r="L157" s="312">
        <v>242698</v>
      </c>
      <c r="M157" s="311">
        <v>114</v>
      </c>
    </row>
    <row r="158" spans="7:13" x14ac:dyDescent="0.35">
      <c r="G158"/>
      <c r="I158" s="122">
        <v>519194</v>
      </c>
      <c r="J158" s="311">
        <v>6</v>
      </c>
      <c r="L158" s="312">
        <v>242500</v>
      </c>
      <c r="M158" s="311">
        <v>0</v>
      </c>
    </row>
    <row r="159" spans="7:13" x14ac:dyDescent="0.35">
      <c r="G159"/>
      <c r="I159" s="584">
        <v>212993</v>
      </c>
      <c r="J159" s="311">
        <v>48</v>
      </c>
      <c r="L159" s="312">
        <v>642403</v>
      </c>
      <c r="M159" s="311">
        <v>10</v>
      </c>
    </row>
    <row r="160" spans="7:13" x14ac:dyDescent="0.35">
      <c r="G160"/>
      <c r="I160" s="584">
        <v>612119</v>
      </c>
      <c r="J160" s="311">
        <v>4</v>
      </c>
      <c r="L160" s="312" t="s">
        <v>2078</v>
      </c>
      <c r="M160" s="311">
        <v>16</v>
      </c>
    </row>
    <row r="161" spans="7:13" x14ac:dyDescent="0.35">
      <c r="G161"/>
      <c r="I161" s="39">
        <v>511152</v>
      </c>
      <c r="J161" s="311">
        <v>7</v>
      </c>
      <c r="L161" s="312">
        <v>245924</v>
      </c>
      <c r="M161" s="311">
        <v>27</v>
      </c>
    </row>
    <row r="162" spans="7:13" x14ac:dyDescent="0.35">
      <c r="G162"/>
      <c r="I162" s="245">
        <v>519206</v>
      </c>
      <c r="J162" s="311">
        <v>4</v>
      </c>
      <c r="L162" s="312">
        <v>245943</v>
      </c>
      <c r="M162" s="311">
        <v>325</v>
      </c>
    </row>
    <row r="163" spans="7:13" x14ac:dyDescent="0.35">
      <c r="G163"/>
      <c r="I163" s="245">
        <v>519013</v>
      </c>
      <c r="J163" s="311">
        <v>5</v>
      </c>
      <c r="L163" s="312">
        <v>645908</v>
      </c>
      <c r="M163" s="311">
        <v>34</v>
      </c>
    </row>
    <row r="164" spans="7:13" x14ac:dyDescent="0.35">
      <c r="G164"/>
      <c r="I164" s="245">
        <v>512960</v>
      </c>
      <c r="J164" s="311">
        <v>2</v>
      </c>
      <c r="L164" s="312" t="s">
        <v>2344</v>
      </c>
      <c r="M164" s="311">
        <v>14</v>
      </c>
    </row>
    <row r="165" spans="7:13" x14ac:dyDescent="0.35">
      <c r="G165"/>
      <c r="I165" s="155">
        <v>519154</v>
      </c>
      <c r="J165" s="311">
        <v>1</v>
      </c>
      <c r="L165" s="312">
        <v>243623</v>
      </c>
      <c r="M165" s="311">
        <v>0</v>
      </c>
    </row>
    <row r="166" spans="7:13" x14ac:dyDescent="0.35">
      <c r="G166"/>
      <c r="I166" s="46">
        <v>511656</v>
      </c>
      <c r="J166" s="311">
        <v>1</v>
      </c>
      <c r="L166" s="312">
        <v>243816</v>
      </c>
      <c r="M166" s="311">
        <v>0</v>
      </c>
    </row>
    <row r="167" spans="7:13" x14ac:dyDescent="0.35">
      <c r="G167"/>
      <c r="I167" s="591">
        <v>315634</v>
      </c>
      <c r="J167" s="311">
        <v>8</v>
      </c>
      <c r="L167" s="312">
        <v>245922</v>
      </c>
      <c r="M167" s="311">
        <v>0</v>
      </c>
    </row>
    <row r="168" spans="7:13" x14ac:dyDescent="0.35">
      <c r="G168"/>
      <c r="I168" s="157">
        <v>212986</v>
      </c>
      <c r="J168" s="311">
        <v>24</v>
      </c>
      <c r="L168" s="312">
        <v>243817</v>
      </c>
      <c r="M168" s="311">
        <v>14</v>
      </c>
    </row>
    <row r="169" spans="7:13" x14ac:dyDescent="0.35">
      <c r="G169"/>
      <c r="I169" s="157">
        <v>511136</v>
      </c>
      <c r="J169" s="311">
        <v>4</v>
      </c>
      <c r="L169" s="312">
        <v>243712</v>
      </c>
      <c r="M169" s="311">
        <v>24</v>
      </c>
    </row>
    <row r="170" spans="7:13" x14ac:dyDescent="0.35">
      <c r="G170"/>
      <c r="I170" s="520">
        <v>612121</v>
      </c>
      <c r="J170" s="311">
        <v>12</v>
      </c>
      <c r="L170" s="312">
        <v>643410</v>
      </c>
      <c r="M170" s="311">
        <v>6</v>
      </c>
    </row>
    <row r="171" spans="7:13" x14ac:dyDescent="0.35">
      <c r="G171"/>
      <c r="I171" s="280">
        <v>511939</v>
      </c>
      <c r="J171" s="311">
        <v>2</v>
      </c>
      <c r="L171" s="312">
        <v>245933</v>
      </c>
      <c r="M171" s="311">
        <v>65</v>
      </c>
    </row>
    <row r="172" spans="7:13" x14ac:dyDescent="0.35">
      <c r="G172"/>
      <c r="I172" s="382">
        <v>518720</v>
      </c>
      <c r="J172" s="311">
        <v>4</v>
      </c>
      <c r="L172" s="312">
        <v>245911</v>
      </c>
      <c r="M172" s="311">
        <v>0</v>
      </c>
    </row>
    <row r="173" spans="7:13" x14ac:dyDescent="0.35">
      <c r="G173"/>
      <c r="I173" s="44">
        <v>219971</v>
      </c>
      <c r="J173" s="311">
        <v>4</v>
      </c>
      <c r="L173" s="312">
        <v>243706</v>
      </c>
      <c r="M173" s="311">
        <v>81</v>
      </c>
    </row>
    <row r="174" spans="7:13" x14ac:dyDescent="0.35">
      <c r="G174"/>
      <c r="I174" s="44">
        <v>519200</v>
      </c>
      <c r="J174" s="311">
        <v>2</v>
      </c>
      <c r="L174" s="312">
        <v>245917</v>
      </c>
      <c r="M174" s="311">
        <v>127</v>
      </c>
    </row>
    <row r="175" spans="7:13" x14ac:dyDescent="0.35">
      <c r="G175"/>
      <c r="I175" s="44">
        <v>519580</v>
      </c>
      <c r="J175" s="311">
        <v>2</v>
      </c>
      <c r="L175" s="312">
        <v>243707</v>
      </c>
      <c r="M175" s="311">
        <v>153</v>
      </c>
    </row>
    <row r="176" spans="7:13" x14ac:dyDescent="0.35">
      <c r="G176"/>
      <c r="I176" s="74">
        <v>519041</v>
      </c>
      <c r="J176" s="311">
        <v>8</v>
      </c>
      <c r="L176" s="312">
        <v>643412</v>
      </c>
      <c r="M176" s="311">
        <v>8</v>
      </c>
    </row>
    <row r="177" spans="7:13" x14ac:dyDescent="0.35">
      <c r="G177"/>
      <c r="I177" s="591">
        <v>518310</v>
      </c>
      <c r="J177" s="311">
        <v>3</v>
      </c>
      <c r="L177" s="312" t="s">
        <v>2138</v>
      </c>
      <c r="M177" s="311">
        <v>3</v>
      </c>
    </row>
    <row r="178" spans="7:13" x14ac:dyDescent="0.35">
      <c r="G178"/>
      <c r="I178" s="32">
        <v>212908</v>
      </c>
      <c r="J178" s="311">
        <v>10</v>
      </c>
      <c r="L178" s="312">
        <v>245942</v>
      </c>
      <c r="M178" s="311">
        <v>192</v>
      </c>
    </row>
    <row r="179" spans="7:13" x14ac:dyDescent="0.35">
      <c r="G179"/>
      <c r="I179" s="32">
        <v>511109</v>
      </c>
      <c r="J179" s="311">
        <v>4</v>
      </c>
      <c r="L179" s="312">
        <v>245927</v>
      </c>
      <c r="M179" s="311">
        <v>79</v>
      </c>
    </row>
    <row r="180" spans="7:13" x14ac:dyDescent="0.35">
      <c r="G180"/>
      <c r="I180" s="245">
        <v>519561</v>
      </c>
      <c r="J180" s="311">
        <v>1</v>
      </c>
      <c r="L180" s="312">
        <v>645974</v>
      </c>
      <c r="M180" s="311">
        <v>36</v>
      </c>
    </row>
    <row r="181" spans="7:13" x14ac:dyDescent="0.35">
      <c r="G181"/>
      <c r="I181" s="39">
        <v>511036</v>
      </c>
      <c r="J181" s="311">
        <v>4</v>
      </c>
      <c r="L181" s="312" t="s">
        <v>2345</v>
      </c>
      <c r="M181" s="311">
        <v>20</v>
      </c>
    </row>
    <row r="182" spans="7:13" x14ac:dyDescent="0.35">
      <c r="G182"/>
      <c r="I182" s="245">
        <v>511102</v>
      </c>
      <c r="J182" s="311">
        <v>4</v>
      </c>
      <c r="L182" s="312">
        <v>243730</v>
      </c>
      <c r="M182" s="311">
        <v>14</v>
      </c>
    </row>
    <row r="183" spans="7:13" x14ac:dyDescent="0.35">
      <c r="G183"/>
      <c r="I183" s="32">
        <v>212976</v>
      </c>
      <c r="J183" s="311">
        <v>12</v>
      </c>
      <c r="L183" s="312">
        <v>643413</v>
      </c>
      <c r="M183" s="311">
        <v>11</v>
      </c>
    </row>
    <row r="184" spans="7:13" x14ac:dyDescent="0.35">
      <c r="G184"/>
      <c r="I184" s="138">
        <v>511215</v>
      </c>
      <c r="J184" s="311">
        <v>4</v>
      </c>
      <c r="L184" s="312" t="s">
        <v>3991</v>
      </c>
      <c r="M184" s="311">
        <v>0</v>
      </c>
    </row>
    <row r="185" spans="7:13" x14ac:dyDescent="0.35">
      <c r="G185"/>
      <c r="I185" s="584">
        <v>519887</v>
      </c>
      <c r="J185" s="311">
        <v>2</v>
      </c>
      <c r="L185" s="312">
        <v>245928</v>
      </c>
      <c r="M185" s="311">
        <v>109</v>
      </c>
    </row>
    <row r="186" spans="7:13" x14ac:dyDescent="0.35">
      <c r="G186"/>
      <c r="I186" s="584">
        <v>212999</v>
      </c>
      <c r="J186" s="311">
        <v>12</v>
      </c>
      <c r="L186" s="312">
        <v>645926</v>
      </c>
      <c r="M186" s="311">
        <v>27</v>
      </c>
    </row>
    <row r="187" spans="7:13" x14ac:dyDescent="0.35">
      <c r="G187"/>
      <c r="I187" s="584">
        <v>612112</v>
      </c>
      <c r="J187" s="311">
        <v>17</v>
      </c>
      <c r="L187" s="312">
        <v>243823</v>
      </c>
      <c r="M187" s="311">
        <v>84</v>
      </c>
    </row>
    <row r="188" spans="7:13" x14ac:dyDescent="0.35">
      <c r="G188"/>
      <c r="I188" s="584">
        <v>511775</v>
      </c>
      <c r="J188" s="311">
        <v>4</v>
      </c>
      <c r="L188" s="312">
        <v>243708</v>
      </c>
      <c r="M188" s="311">
        <v>28</v>
      </c>
    </row>
    <row r="189" spans="7:13" x14ac:dyDescent="0.35">
      <c r="G189"/>
      <c r="I189" s="584">
        <v>511105</v>
      </c>
      <c r="J189" s="311">
        <v>4</v>
      </c>
      <c r="L189" s="312">
        <v>243502</v>
      </c>
      <c r="M189" s="311">
        <v>0</v>
      </c>
    </row>
    <row r="190" spans="7:13" x14ac:dyDescent="0.35">
      <c r="G190"/>
      <c r="I190" s="215">
        <v>511946</v>
      </c>
      <c r="J190" s="311">
        <v>8</v>
      </c>
      <c r="L190" s="312">
        <v>643414</v>
      </c>
      <c r="M190" s="311">
        <v>28</v>
      </c>
    </row>
    <row r="191" spans="7:13" x14ac:dyDescent="0.35">
      <c r="G191"/>
      <c r="I191" s="139">
        <v>519990</v>
      </c>
      <c r="J191" s="311">
        <v>2</v>
      </c>
      <c r="L191" s="312" t="s">
        <v>1934</v>
      </c>
      <c r="M191" s="311">
        <v>4</v>
      </c>
    </row>
    <row r="192" spans="7:13" x14ac:dyDescent="0.35">
      <c r="G192"/>
      <c r="I192" s="92">
        <v>518119</v>
      </c>
      <c r="J192" s="311">
        <v>4</v>
      </c>
      <c r="L192" s="312">
        <v>245949</v>
      </c>
      <c r="M192" s="311">
        <v>234</v>
      </c>
    </row>
    <row r="193" spans="7:13" x14ac:dyDescent="0.35">
      <c r="G193"/>
      <c r="I193" s="90">
        <v>511774</v>
      </c>
      <c r="J193" s="311">
        <v>8</v>
      </c>
      <c r="L193" s="312">
        <v>245932</v>
      </c>
      <c r="M193" s="311">
        <v>64</v>
      </c>
    </row>
    <row r="194" spans="7:13" x14ac:dyDescent="0.35">
      <c r="G194"/>
      <c r="I194" s="92">
        <v>511236</v>
      </c>
      <c r="J194" s="311">
        <v>6</v>
      </c>
      <c r="L194" s="312">
        <v>645656</v>
      </c>
      <c r="M194" s="311">
        <v>0</v>
      </c>
    </row>
    <row r="195" spans="7:13" x14ac:dyDescent="0.35">
      <c r="G195"/>
      <c r="I195" s="92">
        <v>511802</v>
      </c>
      <c r="J195" s="311">
        <v>4</v>
      </c>
      <c r="L195" s="312">
        <v>645978</v>
      </c>
      <c r="M195" s="311">
        <v>103</v>
      </c>
    </row>
    <row r="196" spans="7:13" x14ac:dyDescent="0.35">
      <c r="G196"/>
      <c r="I196" s="90">
        <v>219527</v>
      </c>
      <c r="J196" s="311">
        <v>4</v>
      </c>
      <c r="L196" s="312" t="s">
        <v>2346</v>
      </c>
      <c r="M196" s="311">
        <v>24</v>
      </c>
    </row>
    <row r="197" spans="7:13" x14ac:dyDescent="0.35">
      <c r="G197"/>
      <c r="I197" s="92">
        <v>519599</v>
      </c>
      <c r="J197" s="311">
        <v>2</v>
      </c>
      <c r="L197" s="312">
        <v>245934</v>
      </c>
      <c r="M197" s="311">
        <v>0</v>
      </c>
    </row>
    <row r="198" spans="7:13" x14ac:dyDescent="0.35">
      <c r="G198"/>
      <c r="I198" s="90">
        <v>519699</v>
      </c>
      <c r="J198" s="311">
        <v>4</v>
      </c>
      <c r="L198" s="312">
        <v>243740</v>
      </c>
      <c r="M198" s="311">
        <v>27</v>
      </c>
    </row>
    <row r="199" spans="7:13" x14ac:dyDescent="0.35">
      <c r="G199"/>
      <c r="I199" s="92">
        <v>519693</v>
      </c>
      <c r="J199" s="311">
        <v>1</v>
      </c>
      <c r="L199" s="312">
        <v>643415</v>
      </c>
      <c r="M199" s="311">
        <v>7</v>
      </c>
    </row>
    <row r="200" spans="7:13" x14ac:dyDescent="0.35">
      <c r="G200"/>
      <c r="I200" s="90">
        <v>519592</v>
      </c>
      <c r="J200" s="311">
        <v>4</v>
      </c>
      <c r="L200" s="312" t="s">
        <v>2091</v>
      </c>
      <c r="M200" s="311">
        <v>2</v>
      </c>
    </row>
    <row r="201" spans="7:13" x14ac:dyDescent="0.35">
      <c r="G201"/>
      <c r="I201" s="92">
        <v>519618</v>
      </c>
      <c r="J201" s="311">
        <v>6</v>
      </c>
      <c r="L201" s="312">
        <v>245937</v>
      </c>
      <c r="M201" s="311">
        <v>63</v>
      </c>
    </row>
    <row r="202" spans="7:13" x14ac:dyDescent="0.35">
      <c r="G202"/>
      <c r="I202" s="45">
        <v>260400</v>
      </c>
      <c r="J202" s="311">
        <v>2</v>
      </c>
      <c r="L202" s="312">
        <v>645936</v>
      </c>
      <c r="M202" s="311">
        <v>0</v>
      </c>
    </row>
    <row r="203" spans="7:13" x14ac:dyDescent="0.35">
      <c r="G203"/>
      <c r="I203" s="39">
        <v>260230</v>
      </c>
      <c r="J203" s="311">
        <v>5</v>
      </c>
      <c r="L203" s="312">
        <v>645987</v>
      </c>
      <c r="M203" s="311">
        <v>8</v>
      </c>
    </row>
    <row r="204" spans="7:13" x14ac:dyDescent="0.35">
      <c r="G204"/>
      <c r="I204" s="39">
        <v>260430</v>
      </c>
      <c r="J204" s="311">
        <v>2</v>
      </c>
      <c r="L204" s="312" t="s">
        <v>2347</v>
      </c>
      <c r="M204" s="311">
        <v>8</v>
      </c>
    </row>
    <row r="205" spans="7:13" x14ac:dyDescent="0.35">
      <c r="G205"/>
      <c r="I205" s="32">
        <v>260451</v>
      </c>
      <c r="J205" s="311">
        <v>4</v>
      </c>
      <c r="L205" s="312">
        <v>243826</v>
      </c>
      <c r="M205" s="311">
        <v>120</v>
      </c>
    </row>
    <row r="206" spans="7:13" x14ac:dyDescent="0.35">
      <c r="G206"/>
      <c r="I206" s="584">
        <v>270201</v>
      </c>
      <c r="J206" s="311">
        <v>3</v>
      </c>
      <c r="L206" s="312">
        <v>243825</v>
      </c>
      <c r="M206" s="311">
        <v>0</v>
      </c>
    </row>
    <row r="207" spans="7:13" x14ac:dyDescent="0.35">
      <c r="G207"/>
      <c r="I207" s="50">
        <v>270270</v>
      </c>
      <c r="J207" s="311">
        <v>10</v>
      </c>
      <c r="L207" s="312">
        <v>243709</v>
      </c>
      <c r="M207" s="311">
        <v>127</v>
      </c>
    </row>
    <row r="208" spans="7:13" x14ac:dyDescent="0.35">
      <c r="G208"/>
      <c r="I208" s="245">
        <v>270290</v>
      </c>
      <c r="J208" s="311">
        <v>4</v>
      </c>
      <c r="L208" s="312">
        <v>243503</v>
      </c>
      <c r="M208" s="311">
        <v>0</v>
      </c>
    </row>
    <row r="209" spans="7:13" x14ac:dyDescent="0.35">
      <c r="G209"/>
      <c r="I209" s="114">
        <v>270301</v>
      </c>
      <c r="J209" s="311">
        <v>10</v>
      </c>
      <c r="L209" s="312">
        <v>643668</v>
      </c>
      <c r="M209" s="311">
        <v>18</v>
      </c>
    </row>
    <row r="210" spans="7:13" x14ac:dyDescent="0.35">
      <c r="G210"/>
      <c r="I210" s="39">
        <v>588109</v>
      </c>
      <c r="J210" s="311">
        <v>2</v>
      </c>
      <c r="L210" s="312">
        <v>643416</v>
      </c>
      <c r="M210" s="311">
        <v>36</v>
      </c>
    </row>
    <row r="211" spans="7:13" x14ac:dyDescent="0.35">
      <c r="G211"/>
      <c r="I211" s="39">
        <v>588208</v>
      </c>
      <c r="J211" s="311">
        <v>2</v>
      </c>
      <c r="L211" s="312" t="s">
        <v>1979</v>
      </c>
      <c r="M211" s="311">
        <v>38</v>
      </c>
    </row>
    <row r="212" spans="7:13" x14ac:dyDescent="0.35">
      <c r="G212"/>
      <c r="I212" s="39">
        <v>588217</v>
      </c>
      <c r="J212" s="311">
        <v>2</v>
      </c>
      <c r="L212" s="312">
        <v>245939</v>
      </c>
      <c r="M212" s="311">
        <v>98</v>
      </c>
    </row>
    <row r="213" spans="7:13" x14ac:dyDescent="0.35">
      <c r="G213"/>
      <c r="I213" s="245">
        <v>589033</v>
      </c>
      <c r="J213" s="311">
        <v>2</v>
      </c>
      <c r="L213" s="312">
        <v>245964</v>
      </c>
      <c r="M213" s="311">
        <v>449</v>
      </c>
    </row>
    <row r="214" spans="7:13" x14ac:dyDescent="0.35">
      <c r="G214"/>
      <c r="L214" s="312">
        <v>645940</v>
      </c>
      <c r="M214" s="311">
        <v>64</v>
      </c>
    </row>
    <row r="215" spans="7:13" x14ac:dyDescent="0.35">
      <c r="G215"/>
      <c r="L215" s="312">
        <v>645958</v>
      </c>
      <c r="M215" s="311">
        <v>122</v>
      </c>
    </row>
    <row r="216" spans="7:13" x14ac:dyDescent="0.35">
      <c r="G216"/>
      <c r="L216" s="312" t="s">
        <v>2348</v>
      </c>
      <c r="M216" s="311">
        <v>29</v>
      </c>
    </row>
    <row r="217" spans="7:13" x14ac:dyDescent="0.35">
      <c r="G217"/>
      <c r="L217" s="312">
        <v>243610</v>
      </c>
      <c r="M217" s="311">
        <v>2</v>
      </c>
    </row>
    <row r="218" spans="7:13" x14ac:dyDescent="0.35">
      <c r="G218"/>
      <c r="L218" s="312">
        <v>243705</v>
      </c>
      <c r="M218" s="311">
        <v>21</v>
      </c>
    </row>
    <row r="219" spans="7:13" x14ac:dyDescent="0.35">
      <c r="G219"/>
      <c r="L219" s="312">
        <v>643418</v>
      </c>
      <c r="M219" s="311">
        <v>15</v>
      </c>
    </row>
    <row r="220" spans="7:13" x14ac:dyDescent="0.35">
      <c r="G220"/>
      <c r="L220" s="312" t="s">
        <v>1980</v>
      </c>
      <c r="M220" s="311">
        <v>10</v>
      </c>
    </row>
    <row r="221" spans="7:13" x14ac:dyDescent="0.35">
      <c r="G221"/>
      <c r="L221" s="312">
        <v>245941</v>
      </c>
      <c r="M221" s="311">
        <v>89</v>
      </c>
    </row>
    <row r="222" spans="7:13" x14ac:dyDescent="0.35">
      <c r="G222"/>
      <c r="L222" s="312">
        <v>645970</v>
      </c>
      <c r="M222" s="311">
        <v>26</v>
      </c>
    </row>
    <row r="223" spans="7:13" x14ac:dyDescent="0.35">
      <c r="G223"/>
      <c r="L223" s="312" t="s">
        <v>2349</v>
      </c>
      <c r="M223" s="311">
        <v>10</v>
      </c>
    </row>
    <row r="224" spans="7:13" x14ac:dyDescent="0.35">
      <c r="G224"/>
      <c r="L224" s="312">
        <v>243710</v>
      </c>
      <c r="M224" s="311">
        <v>30</v>
      </c>
    </row>
    <row r="225" spans="7:13" x14ac:dyDescent="0.35">
      <c r="G225"/>
      <c r="L225" s="312">
        <v>643420</v>
      </c>
      <c r="M225" s="311">
        <v>25</v>
      </c>
    </row>
    <row r="226" spans="7:13" x14ac:dyDescent="0.35">
      <c r="G226"/>
      <c r="L226" s="312" t="s">
        <v>1930</v>
      </c>
      <c r="M226" s="311">
        <v>16</v>
      </c>
    </row>
    <row r="227" spans="7:13" x14ac:dyDescent="0.35">
      <c r="G227"/>
      <c r="L227" s="312">
        <v>645902</v>
      </c>
      <c r="M227" s="311">
        <v>16</v>
      </c>
    </row>
    <row r="228" spans="7:13" x14ac:dyDescent="0.35">
      <c r="G228"/>
      <c r="L228" s="312">
        <v>243693</v>
      </c>
      <c r="M228" s="311">
        <v>63</v>
      </c>
    </row>
    <row r="229" spans="7:13" x14ac:dyDescent="0.35">
      <c r="G229"/>
      <c r="L229" s="312">
        <v>243437</v>
      </c>
      <c r="M229" s="311">
        <v>0</v>
      </c>
    </row>
    <row r="230" spans="7:13" x14ac:dyDescent="0.35">
      <c r="G230"/>
      <c r="L230" s="312">
        <v>243670</v>
      </c>
      <c r="M230" s="311">
        <v>117</v>
      </c>
    </row>
    <row r="231" spans="7:13" x14ac:dyDescent="0.35">
      <c r="G231"/>
      <c r="L231" s="312">
        <v>643421</v>
      </c>
      <c r="M231" s="311">
        <v>73</v>
      </c>
    </row>
    <row r="232" spans="7:13" x14ac:dyDescent="0.35">
      <c r="G232"/>
      <c r="L232" s="312">
        <v>643671</v>
      </c>
      <c r="M232" s="311">
        <v>34</v>
      </c>
    </row>
    <row r="233" spans="7:13" x14ac:dyDescent="0.35">
      <c r="G233"/>
      <c r="L233" s="312" t="s">
        <v>1932</v>
      </c>
      <c r="M233" s="311">
        <v>6</v>
      </c>
    </row>
    <row r="234" spans="7:13" x14ac:dyDescent="0.35">
      <c r="G234"/>
      <c r="L234" s="312">
        <v>245982</v>
      </c>
      <c r="M234" s="311">
        <v>67</v>
      </c>
    </row>
    <row r="235" spans="7:13" x14ac:dyDescent="0.35">
      <c r="G235"/>
      <c r="L235" s="312">
        <v>245966</v>
      </c>
      <c r="M235" s="311">
        <v>78</v>
      </c>
    </row>
    <row r="236" spans="7:13" x14ac:dyDescent="0.35">
      <c r="G236"/>
      <c r="L236" s="312">
        <v>245967</v>
      </c>
      <c r="M236" s="311">
        <v>281</v>
      </c>
    </row>
    <row r="237" spans="7:13" x14ac:dyDescent="0.35">
      <c r="G237"/>
      <c r="L237" s="312">
        <v>645990</v>
      </c>
      <c r="M237" s="311">
        <v>105</v>
      </c>
    </row>
    <row r="238" spans="7:13" x14ac:dyDescent="0.35">
      <c r="G238"/>
      <c r="L238" s="312" t="s">
        <v>2350</v>
      </c>
      <c r="M238" s="311">
        <v>26</v>
      </c>
    </row>
    <row r="239" spans="7:13" x14ac:dyDescent="0.35">
      <c r="G239"/>
      <c r="L239" s="312">
        <v>643830</v>
      </c>
      <c r="M239" s="311">
        <v>0</v>
      </c>
    </row>
    <row r="240" spans="7:13" x14ac:dyDescent="0.35">
      <c r="G240"/>
      <c r="L240" s="312">
        <v>645840</v>
      </c>
      <c r="M240" s="311">
        <v>2</v>
      </c>
    </row>
    <row r="241" spans="7:13" x14ac:dyDescent="0.35">
      <c r="G241"/>
      <c r="L241" s="312">
        <v>216153</v>
      </c>
      <c r="M241" s="311">
        <v>0</v>
      </c>
    </row>
    <row r="242" spans="7:13" x14ac:dyDescent="0.35">
      <c r="G242"/>
      <c r="L242" s="312">
        <v>216552</v>
      </c>
      <c r="M242" s="311">
        <v>4</v>
      </c>
    </row>
    <row r="243" spans="7:13" x14ac:dyDescent="0.35">
      <c r="G243"/>
      <c r="L243" s="312">
        <v>544072</v>
      </c>
      <c r="M243" s="311">
        <v>0</v>
      </c>
    </row>
    <row r="244" spans="7:13" x14ac:dyDescent="0.35">
      <c r="G244"/>
      <c r="L244" s="312">
        <v>216940</v>
      </c>
      <c r="M244" s="311">
        <v>0</v>
      </c>
    </row>
    <row r="245" spans="7:13" x14ac:dyDescent="0.35">
      <c r="G245"/>
      <c r="L245" s="312">
        <v>215351</v>
      </c>
      <c r="M245" s="311">
        <v>4</v>
      </c>
    </row>
    <row r="246" spans="7:13" x14ac:dyDescent="0.35">
      <c r="G246"/>
      <c r="L246" s="312">
        <v>216554</v>
      </c>
      <c r="M246" s="311">
        <v>4</v>
      </c>
    </row>
    <row r="247" spans="7:13" x14ac:dyDescent="0.35">
      <c r="G247"/>
      <c r="L247" s="312">
        <v>215261</v>
      </c>
      <c r="M247" s="311">
        <v>0</v>
      </c>
    </row>
    <row r="248" spans="7:13" x14ac:dyDescent="0.35">
      <c r="L248" s="312">
        <v>216557</v>
      </c>
      <c r="M248" s="311">
        <v>14</v>
      </c>
    </row>
    <row r="249" spans="7:13" x14ac:dyDescent="0.35">
      <c r="L249" s="312">
        <v>544073</v>
      </c>
      <c r="M249" s="311">
        <v>0</v>
      </c>
    </row>
    <row r="250" spans="7:13" x14ac:dyDescent="0.35">
      <c r="L250" s="312">
        <v>216965</v>
      </c>
      <c r="M250" s="311">
        <v>0</v>
      </c>
    </row>
    <row r="251" spans="7:13" x14ac:dyDescent="0.35">
      <c r="L251" s="312">
        <v>216563</v>
      </c>
      <c r="M251" s="311">
        <v>6</v>
      </c>
    </row>
    <row r="252" spans="7:13" x14ac:dyDescent="0.35">
      <c r="L252" s="312">
        <v>545131</v>
      </c>
      <c r="M252" s="311">
        <v>8</v>
      </c>
    </row>
    <row r="253" spans="7:13" x14ac:dyDescent="0.35">
      <c r="L253" s="312">
        <v>216301</v>
      </c>
      <c r="M253" s="311">
        <v>6</v>
      </c>
    </row>
    <row r="254" spans="7:13" x14ac:dyDescent="0.35">
      <c r="L254" s="312">
        <v>216553</v>
      </c>
      <c r="M254" s="311">
        <v>22</v>
      </c>
    </row>
    <row r="255" spans="7:13" x14ac:dyDescent="0.35">
      <c r="L255" s="312">
        <v>544120</v>
      </c>
      <c r="M255" s="311">
        <v>0</v>
      </c>
    </row>
    <row r="256" spans="7:13" x14ac:dyDescent="0.35">
      <c r="L256" s="312">
        <v>544379</v>
      </c>
      <c r="M256" s="311">
        <v>0</v>
      </c>
    </row>
    <row r="257" spans="12:13" x14ac:dyDescent="0.35">
      <c r="L257" s="312">
        <v>216913</v>
      </c>
      <c r="M257" s="311">
        <v>6</v>
      </c>
    </row>
    <row r="258" spans="12:13" x14ac:dyDescent="0.35">
      <c r="L258" s="312">
        <v>545839</v>
      </c>
      <c r="M258" s="311">
        <v>0</v>
      </c>
    </row>
    <row r="259" spans="12:13" x14ac:dyDescent="0.35">
      <c r="L259" s="312">
        <v>216179</v>
      </c>
      <c r="M259" s="311">
        <v>82</v>
      </c>
    </row>
    <row r="260" spans="12:13" x14ac:dyDescent="0.35">
      <c r="L260" s="453">
        <v>216555</v>
      </c>
      <c r="M260" s="311">
        <v>26</v>
      </c>
    </row>
    <row r="261" spans="12:13" x14ac:dyDescent="0.35">
      <c r="L261" s="453">
        <v>544074</v>
      </c>
      <c r="M261" s="311">
        <v>6</v>
      </c>
    </row>
    <row r="262" spans="12:13" x14ac:dyDescent="0.35">
      <c r="L262" s="453">
        <v>616012</v>
      </c>
      <c r="M262" s="311">
        <v>0</v>
      </c>
    </row>
    <row r="263" spans="12:13" x14ac:dyDescent="0.35">
      <c r="L263" s="453">
        <v>516002</v>
      </c>
      <c r="M263" s="311">
        <v>0</v>
      </c>
    </row>
    <row r="264" spans="12:13" x14ac:dyDescent="0.35">
      <c r="L264" s="453">
        <v>313515</v>
      </c>
      <c r="M264" s="311">
        <v>0</v>
      </c>
    </row>
    <row r="265" spans="12:13" x14ac:dyDescent="0.35">
      <c r="L265" s="453">
        <v>216950</v>
      </c>
      <c r="M265" s="311">
        <v>102</v>
      </c>
    </row>
    <row r="266" spans="12:13" x14ac:dyDescent="0.35">
      <c r="L266" s="453">
        <v>216161</v>
      </c>
      <c r="M266" s="311">
        <v>12</v>
      </c>
    </row>
    <row r="267" spans="12:13" x14ac:dyDescent="0.35">
      <c r="L267" s="453">
        <v>544076</v>
      </c>
      <c r="M267" s="311">
        <v>0</v>
      </c>
    </row>
    <row r="268" spans="12:13" x14ac:dyDescent="0.35">
      <c r="L268" s="453">
        <v>216915</v>
      </c>
      <c r="M268" s="311">
        <v>4</v>
      </c>
    </row>
    <row r="269" spans="12:13" x14ac:dyDescent="0.35">
      <c r="L269" s="453">
        <v>216176</v>
      </c>
      <c r="M269" s="294">
        <v>4</v>
      </c>
    </row>
    <row r="270" spans="12:13" x14ac:dyDescent="0.35">
      <c r="L270" s="453">
        <v>216558</v>
      </c>
      <c r="M270" s="294">
        <v>8</v>
      </c>
    </row>
    <row r="271" spans="12:13" x14ac:dyDescent="0.35">
      <c r="L271" s="453">
        <v>216955</v>
      </c>
      <c r="M271" s="294">
        <v>12</v>
      </c>
    </row>
    <row r="272" spans="12:13" x14ac:dyDescent="0.35">
      <c r="L272" s="453">
        <v>216560</v>
      </c>
      <c r="M272" s="294">
        <v>76</v>
      </c>
    </row>
    <row r="273" spans="12:13" x14ac:dyDescent="0.35">
      <c r="L273" s="453">
        <v>216173</v>
      </c>
      <c r="M273" s="294">
        <v>16</v>
      </c>
    </row>
    <row r="274" spans="12:13" x14ac:dyDescent="0.35">
      <c r="L274" s="453">
        <v>544347</v>
      </c>
      <c r="M274" s="294">
        <v>0</v>
      </c>
    </row>
    <row r="275" spans="12:13" x14ac:dyDescent="0.35">
      <c r="L275" s="453">
        <v>544228</v>
      </c>
      <c r="M275" s="294">
        <v>0</v>
      </c>
    </row>
    <row r="276" spans="12:13" x14ac:dyDescent="0.35">
      <c r="L276" s="453">
        <v>544078</v>
      </c>
      <c r="M276" s="294">
        <v>4</v>
      </c>
    </row>
    <row r="277" spans="12:13" x14ac:dyDescent="0.35">
      <c r="L277" s="453">
        <v>545826</v>
      </c>
      <c r="M277" s="294">
        <v>10</v>
      </c>
    </row>
    <row r="278" spans="12:13" x14ac:dyDescent="0.35">
      <c r="L278" s="453">
        <v>545825</v>
      </c>
      <c r="M278" s="294">
        <v>4</v>
      </c>
    </row>
    <row r="279" spans="12:13" x14ac:dyDescent="0.35">
      <c r="L279" s="453">
        <v>216985</v>
      </c>
      <c r="M279" s="294">
        <v>83</v>
      </c>
    </row>
    <row r="280" spans="12:13" x14ac:dyDescent="0.35">
      <c r="L280" s="453">
        <v>544045</v>
      </c>
      <c r="M280" s="294">
        <v>6</v>
      </c>
    </row>
    <row r="281" spans="12:13" x14ac:dyDescent="0.35">
      <c r="L281" s="453">
        <v>545211</v>
      </c>
      <c r="M281" s="294">
        <v>28</v>
      </c>
    </row>
    <row r="282" spans="12:13" x14ac:dyDescent="0.35">
      <c r="L282" s="453">
        <v>216178</v>
      </c>
      <c r="M282" s="294">
        <v>6</v>
      </c>
    </row>
    <row r="283" spans="12:13" x14ac:dyDescent="0.35">
      <c r="L283" s="453">
        <v>216564</v>
      </c>
      <c r="M283" s="294">
        <v>8</v>
      </c>
    </row>
    <row r="284" spans="12:13" x14ac:dyDescent="0.35">
      <c r="L284" s="453">
        <v>216920</v>
      </c>
      <c r="M284" s="294">
        <v>8</v>
      </c>
    </row>
    <row r="285" spans="12:13" x14ac:dyDescent="0.35">
      <c r="L285" s="453">
        <v>545209</v>
      </c>
      <c r="M285" s="294">
        <v>8</v>
      </c>
    </row>
    <row r="286" spans="12:13" x14ac:dyDescent="0.35">
      <c r="L286" s="453">
        <v>216791</v>
      </c>
      <c r="M286" s="294">
        <v>21</v>
      </c>
    </row>
    <row r="287" spans="12:13" x14ac:dyDescent="0.35">
      <c r="L287" s="453">
        <v>544083</v>
      </c>
      <c r="M287" s="294">
        <v>10</v>
      </c>
    </row>
    <row r="288" spans="12:13" x14ac:dyDescent="0.35">
      <c r="L288" s="453">
        <v>517000</v>
      </c>
      <c r="M288" s="294">
        <v>0</v>
      </c>
    </row>
    <row r="289" spans="12:13" x14ac:dyDescent="0.35">
      <c r="L289" s="453">
        <v>216930</v>
      </c>
      <c r="M289" s="294">
        <v>52</v>
      </c>
    </row>
    <row r="290" spans="12:13" x14ac:dyDescent="0.35">
      <c r="L290" s="453">
        <v>545836</v>
      </c>
      <c r="M290" s="294">
        <v>4</v>
      </c>
    </row>
    <row r="291" spans="12:13" x14ac:dyDescent="0.35">
      <c r="L291" s="453">
        <v>544141</v>
      </c>
      <c r="M291" s="294">
        <v>4</v>
      </c>
    </row>
    <row r="292" spans="12:13" x14ac:dyDescent="0.35">
      <c r="L292" s="453">
        <v>544084</v>
      </c>
      <c r="M292" s="294">
        <v>4</v>
      </c>
    </row>
    <row r="293" spans="12:13" x14ac:dyDescent="0.35">
      <c r="L293" s="453">
        <v>616013</v>
      </c>
      <c r="M293" s="294">
        <v>2</v>
      </c>
    </row>
    <row r="294" spans="12:13" x14ac:dyDescent="0.35">
      <c r="L294" s="453">
        <v>216983</v>
      </c>
      <c r="M294" s="294">
        <v>8</v>
      </c>
    </row>
    <row r="295" spans="12:13" x14ac:dyDescent="0.35">
      <c r="L295" s="453">
        <v>545833</v>
      </c>
      <c r="M295" s="294">
        <v>12</v>
      </c>
    </row>
    <row r="296" spans="12:13" x14ac:dyDescent="0.35">
      <c r="L296" s="453">
        <v>216750</v>
      </c>
      <c r="M296" s="294">
        <v>4</v>
      </c>
    </row>
    <row r="297" spans="12:13" x14ac:dyDescent="0.35">
      <c r="L297" s="453">
        <v>544085</v>
      </c>
      <c r="M297" s="294">
        <v>4</v>
      </c>
    </row>
    <row r="298" spans="12:13" x14ac:dyDescent="0.35">
      <c r="L298" s="453">
        <v>216970</v>
      </c>
      <c r="M298" s="294">
        <v>4</v>
      </c>
    </row>
    <row r="299" spans="12:13" x14ac:dyDescent="0.35">
      <c r="L299" s="453">
        <v>545831</v>
      </c>
      <c r="M299" s="294">
        <v>0</v>
      </c>
    </row>
    <row r="300" spans="12:13" x14ac:dyDescent="0.35">
      <c r="L300" s="453">
        <v>544118</v>
      </c>
      <c r="M300" s="294">
        <v>14</v>
      </c>
    </row>
    <row r="301" spans="12:13" x14ac:dyDescent="0.35">
      <c r="L301" s="453">
        <v>216720</v>
      </c>
      <c r="M301" s="294">
        <v>13</v>
      </c>
    </row>
    <row r="302" spans="12:13" x14ac:dyDescent="0.35">
      <c r="L302" s="453">
        <v>216990</v>
      </c>
      <c r="M302" s="294">
        <v>15</v>
      </c>
    </row>
    <row r="303" spans="12:13" x14ac:dyDescent="0.35">
      <c r="L303" s="453">
        <v>216559</v>
      </c>
      <c r="M303" s="294">
        <v>2</v>
      </c>
    </row>
    <row r="304" spans="12:13" x14ac:dyDescent="0.35">
      <c r="L304" s="453">
        <v>216411</v>
      </c>
      <c r="M304" s="294">
        <v>4</v>
      </c>
    </row>
    <row r="305" spans="12:13" x14ac:dyDescent="0.35">
      <c r="L305" s="453">
        <v>616016</v>
      </c>
      <c r="M305" s="294">
        <v>0</v>
      </c>
    </row>
    <row r="306" spans="12:13" x14ac:dyDescent="0.35">
      <c r="L306" s="453">
        <v>216945</v>
      </c>
      <c r="M306" s="294">
        <v>4</v>
      </c>
    </row>
    <row r="307" spans="12:13" x14ac:dyDescent="0.35">
      <c r="L307" s="453">
        <v>545827</v>
      </c>
      <c r="M307" s="294">
        <v>0</v>
      </c>
    </row>
    <row r="308" spans="12:13" x14ac:dyDescent="0.35">
      <c r="L308" s="453">
        <v>216561</v>
      </c>
      <c r="M308" s="294">
        <v>10</v>
      </c>
    </row>
    <row r="309" spans="12:13" x14ac:dyDescent="0.35">
      <c r="L309" s="453">
        <v>544088</v>
      </c>
      <c r="M309" s="294">
        <v>1</v>
      </c>
    </row>
    <row r="310" spans="12:13" x14ac:dyDescent="0.35">
      <c r="L310" s="453">
        <v>544329</v>
      </c>
      <c r="M310" s="294">
        <v>0</v>
      </c>
    </row>
    <row r="311" spans="12:13" x14ac:dyDescent="0.35">
      <c r="L311" s="453">
        <v>544348</v>
      </c>
      <c r="M311" s="294">
        <v>10</v>
      </c>
    </row>
    <row r="312" spans="12:13" x14ac:dyDescent="0.35">
      <c r="L312" s="453">
        <v>216975</v>
      </c>
      <c r="M312" s="294">
        <v>25</v>
      </c>
    </row>
    <row r="313" spans="12:13" x14ac:dyDescent="0.35">
      <c r="L313" s="453">
        <v>216565</v>
      </c>
      <c r="M313" s="294">
        <v>0</v>
      </c>
    </row>
    <row r="314" spans="12:13" x14ac:dyDescent="0.35">
      <c r="L314" s="453">
        <v>544124</v>
      </c>
      <c r="M314" s="294">
        <v>3</v>
      </c>
    </row>
    <row r="315" spans="12:13" x14ac:dyDescent="0.35">
      <c r="L315" s="453">
        <v>545822</v>
      </c>
      <c r="M315" s="294">
        <v>18</v>
      </c>
    </row>
    <row r="316" spans="12:13" x14ac:dyDescent="0.35">
      <c r="L316" s="453">
        <v>216550</v>
      </c>
      <c r="M316" s="294">
        <v>6</v>
      </c>
    </row>
    <row r="317" spans="12:13" x14ac:dyDescent="0.35">
      <c r="L317" s="453">
        <v>216910</v>
      </c>
      <c r="M317" s="294">
        <v>26</v>
      </c>
    </row>
    <row r="318" spans="12:13" x14ac:dyDescent="0.35">
      <c r="L318" s="453">
        <v>545853</v>
      </c>
      <c r="M318" s="294">
        <v>8</v>
      </c>
    </row>
    <row r="319" spans="12:13" x14ac:dyDescent="0.35">
      <c r="L319" s="453">
        <v>544091</v>
      </c>
      <c r="M319" s="294">
        <v>3</v>
      </c>
    </row>
    <row r="320" spans="12:13" x14ac:dyDescent="0.35">
      <c r="L320" s="453">
        <v>216810</v>
      </c>
      <c r="M320" s="294">
        <v>2</v>
      </c>
    </row>
    <row r="321" spans="12:13" x14ac:dyDescent="0.35">
      <c r="L321" s="453">
        <v>313519</v>
      </c>
      <c r="M321" s="294">
        <v>0</v>
      </c>
    </row>
    <row r="322" spans="12:13" x14ac:dyDescent="0.35">
      <c r="L322" s="453">
        <v>216973</v>
      </c>
      <c r="M322" s="294">
        <v>20</v>
      </c>
    </row>
    <row r="323" spans="12:13" x14ac:dyDescent="0.35">
      <c r="L323" s="453">
        <v>544092</v>
      </c>
      <c r="M323" s="294">
        <v>4</v>
      </c>
    </row>
    <row r="324" spans="12:13" x14ac:dyDescent="0.35">
      <c r="L324" s="453">
        <v>216967</v>
      </c>
      <c r="M324" s="294">
        <v>8</v>
      </c>
    </row>
    <row r="325" spans="12:13" x14ac:dyDescent="0.35">
      <c r="L325" s="453">
        <v>518002</v>
      </c>
      <c r="M325" s="294">
        <v>0</v>
      </c>
    </row>
    <row r="326" spans="12:13" x14ac:dyDescent="0.35">
      <c r="L326" s="453">
        <v>545850</v>
      </c>
      <c r="M326" s="294">
        <v>8</v>
      </c>
    </row>
    <row r="327" spans="12:13" x14ac:dyDescent="0.35">
      <c r="L327" s="453">
        <v>216822</v>
      </c>
      <c r="M327" s="294">
        <v>6</v>
      </c>
    </row>
    <row r="328" spans="12:13" x14ac:dyDescent="0.35">
      <c r="L328" s="453">
        <v>544093</v>
      </c>
      <c r="M328" s="294">
        <v>8</v>
      </c>
    </row>
    <row r="329" spans="12:13" x14ac:dyDescent="0.35">
      <c r="L329" s="453">
        <v>544008</v>
      </c>
      <c r="M329" s="294">
        <v>0</v>
      </c>
    </row>
    <row r="330" spans="12:13" x14ac:dyDescent="0.35">
      <c r="L330" s="453">
        <v>216928</v>
      </c>
      <c r="M330" s="294">
        <v>35</v>
      </c>
    </row>
    <row r="331" spans="12:13" x14ac:dyDescent="0.35">
      <c r="L331" s="453">
        <v>544673</v>
      </c>
      <c r="M331" s="294">
        <v>1</v>
      </c>
    </row>
    <row r="332" spans="12:13" x14ac:dyDescent="0.35">
      <c r="L332" s="453">
        <v>544094</v>
      </c>
      <c r="M332" s="294">
        <v>0</v>
      </c>
    </row>
    <row r="333" spans="12:13" x14ac:dyDescent="0.35">
      <c r="L333" s="453">
        <v>216993</v>
      </c>
      <c r="M333" s="294">
        <v>8</v>
      </c>
    </row>
    <row r="334" spans="12:13" x14ac:dyDescent="0.35">
      <c r="L334" s="453">
        <v>545283</v>
      </c>
      <c r="M334" s="294">
        <v>0</v>
      </c>
    </row>
    <row r="335" spans="12:13" x14ac:dyDescent="0.35">
      <c r="L335" s="453">
        <v>545852</v>
      </c>
      <c r="M335" s="294">
        <v>4</v>
      </c>
    </row>
    <row r="336" spans="12:13" x14ac:dyDescent="0.35">
      <c r="L336" s="453">
        <v>216830</v>
      </c>
      <c r="M336" s="294">
        <v>18</v>
      </c>
    </row>
    <row r="337" spans="12:13" x14ac:dyDescent="0.35">
      <c r="L337" s="453">
        <v>518007</v>
      </c>
      <c r="M337" s="294">
        <v>0</v>
      </c>
    </row>
    <row r="338" spans="12:13" x14ac:dyDescent="0.35">
      <c r="L338" s="453">
        <v>544095</v>
      </c>
      <c r="M338" s="294">
        <v>0</v>
      </c>
    </row>
    <row r="339" spans="12:13" x14ac:dyDescent="0.35">
      <c r="L339" s="453">
        <v>216963</v>
      </c>
      <c r="M339" s="294">
        <v>22</v>
      </c>
    </row>
    <row r="340" spans="12:13" x14ac:dyDescent="0.35">
      <c r="L340" s="453">
        <v>545816</v>
      </c>
      <c r="M340" s="294">
        <v>8</v>
      </c>
    </row>
    <row r="341" spans="12:13" x14ac:dyDescent="0.35">
      <c r="L341" s="453">
        <v>216860</v>
      </c>
      <c r="M341" s="294">
        <v>11</v>
      </c>
    </row>
    <row r="342" spans="12:13" x14ac:dyDescent="0.35">
      <c r="L342" s="453">
        <v>544028</v>
      </c>
      <c r="M342" s="294">
        <v>0</v>
      </c>
    </row>
    <row r="343" spans="12:13" x14ac:dyDescent="0.35">
      <c r="L343" s="453">
        <v>216935</v>
      </c>
      <c r="M343" s="294">
        <v>16</v>
      </c>
    </row>
    <row r="344" spans="12:13" x14ac:dyDescent="0.35">
      <c r="L344" s="453">
        <v>545829</v>
      </c>
      <c r="M344" s="294">
        <v>0</v>
      </c>
    </row>
    <row r="345" spans="12:13" x14ac:dyDescent="0.35">
      <c r="L345" s="453">
        <v>544096</v>
      </c>
      <c r="M345" s="294">
        <v>8</v>
      </c>
    </row>
    <row r="346" spans="12:13" x14ac:dyDescent="0.35">
      <c r="L346" s="453">
        <v>544312</v>
      </c>
      <c r="M346" s="294">
        <v>8</v>
      </c>
    </row>
    <row r="347" spans="12:13" x14ac:dyDescent="0.35">
      <c r="L347" s="453">
        <v>216905</v>
      </c>
      <c r="M347" s="294">
        <v>8</v>
      </c>
    </row>
    <row r="348" spans="12:13" x14ac:dyDescent="0.35">
      <c r="L348" s="453">
        <v>545823</v>
      </c>
      <c r="M348" s="294">
        <v>12</v>
      </c>
    </row>
    <row r="349" spans="12:13" x14ac:dyDescent="0.35">
      <c r="L349" s="453">
        <v>216870</v>
      </c>
      <c r="M349" s="294">
        <v>10</v>
      </c>
    </row>
    <row r="350" spans="12:13" x14ac:dyDescent="0.35">
      <c r="L350" s="453">
        <v>216562</v>
      </c>
      <c r="M350" s="294">
        <v>8</v>
      </c>
    </row>
    <row r="351" spans="12:13" x14ac:dyDescent="0.35">
      <c r="L351" s="453">
        <v>544309</v>
      </c>
      <c r="M351" s="294">
        <v>9</v>
      </c>
    </row>
    <row r="352" spans="12:13" x14ac:dyDescent="0.35">
      <c r="L352" s="453">
        <v>216977</v>
      </c>
      <c r="M352" s="294">
        <v>26</v>
      </c>
    </row>
    <row r="353" spans="12:13" x14ac:dyDescent="0.35">
      <c r="L353" s="453">
        <v>545811</v>
      </c>
      <c r="M353" s="294">
        <v>22</v>
      </c>
    </row>
    <row r="354" spans="12:13" x14ac:dyDescent="0.35">
      <c r="L354" s="453">
        <v>216645</v>
      </c>
      <c r="M354" s="294">
        <v>0</v>
      </c>
    </row>
    <row r="355" spans="12:13" x14ac:dyDescent="0.35">
      <c r="L355" s="453">
        <v>544103</v>
      </c>
      <c r="M355" s="294">
        <v>17</v>
      </c>
    </row>
    <row r="356" spans="12:13" x14ac:dyDescent="0.35">
      <c r="L356" s="453">
        <v>545808</v>
      </c>
      <c r="M356" s="294">
        <v>16</v>
      </c>
    </row>
    <row r="357" spans="12:13" x14ac:dyDescent="0.35">
      <c r="L357" s="453">
        <v>511916</v>
      </c>
      <c r="M357" s="294">
        <v>0</v>
      </c>
    </row>
    <row r="358" spans="12:13" x14ac:dyDescent="0.35">
      <c r="L358" s="453">
        <v>544070</v>
      </c>
      <c r="M358" s="294">
        <v>2</v>
      </c>
    </row>
    <row r="359" spans="12:13" x14ac:dyDescent="0.35">
      <c r="L359" s="453">
        <v>544316</v>
      </c>
      <c r="M359" s="294">
        <v>0</v>
      </c>
    </row>
    <row r="360" spans="12:13" x14ac:dyDescent="0.35">
      <c r="L360" s="453">
        <v>544224</v>
      </c>
      <c r="M360" s="294">
        <v>4</v>
      </c>
    </row>
    <row r="361" spans="12:13" x14ac:dyDescent="0.35">
      <c r="L361" s="453">
        <v>216995</v>
      </c>
      <c r="M361" s="294">
        <v>10</v>
      </c>
    </row>
    <row r="362" spans="12:13" x14ac:dyDescent="0.35">
      <c r="L362" s="453">
        <v>216998</v>
      </c>
      <c r="M362" s="294">
        <v>9</v>
      </c>
    </row>
    <row r="363" spans="12:13" x14ac:dyDescent="0.35">
      <c r="L363" s="453">
        <v>545821</v>
      </c>
      <c r="M363" s="294">
        <v>4</v>
      </c>
    </row>
    <row r="364" spans="12:13" x14ac:dyDescent="0.35">
      <c r="L364" s="453">
        <v>544212</v>
      </c>
      <c r="M364" s="294">
        <v>0</v>
      </c>
    </row>
    <row r="365" spans="12:13" x14ac:dyDescent="0.35">
      <c r="L365" s="453">
        <v>544226</v>
      </c>
      <c r="M365" s="294">
        <v>2</v>
      </c>
    </row>
    <row r="366" spans="12:13" x14ac:dyDescent="0.35">
      <c r="L366" s="453">
        <v>544310</v>
      </c>
      <c r="M366" s="294">
        <v>5</v>
      </c>
    </row>
    <row r="367" spans="12:13" x14ac:dyDescent="0.35">
      <c r="L367" s="453">
        <v>544313</v>
      </c>
      <c r="M367" s="294">
        <v>9</v>
      </c>
    </row>
    <row r="368" spans="12:13" x14ac:dyDescent="0.35">
      <c r="L368" s="453">
        <v>616017</v>
      </c>
      <c r="M368" s="294">
        <v>0</v>
      </c>
    </row>
    <row r="369" spans="12:13" x14ac:dyDescent="0.35">
      <c r="L369" s="453">
        <v>216996</v>
      </c>
      <c r="M369" s="294">
        <v>0</v>
      </c>
    </row>
    <row r="370" spans="12:13" x14ac:dyDescent="0.35">
      <c r="L370" s="453">
        <v>545383</v>
      </c>
      <c r="M370" s="294">
        <v>2</v>
      </c>
    </row>
    <row r="371" spans="12:13" x14ac:dyDescent="0.35">
      <c r="L371" s="453">
        <v>544188</v>
      </c>
      <c r="M371" s="294">
        <v>0</v>
      </c>
    </row>
    <row r="372" spans="12:13" x14ac:dyDescent="0.35">
      <c r="L372" s="453">
        <v>544010</v>
      </c>
      <c r="M372" s="294">
        <v>0</v>
      </c>
    </row>
    <row r="373" spans="12:13" x14ac:dyDescent="0.35">
      <c r="L373" s="453">
        <v>216997</v>
      </c>
      <c r="M373" s="294">
        <v>0</v>
      </c>
    </row>
    <row r="374" spans="12:13" x14ac:dyDescent="0.35">
      <c r="L374" s="453">
        <v>545837</v>
      </c>
      <c r="M374" s="294">
        <v>5</v>
      </c>
    </row>
    <row r="375" spans="12:13" x14ac:dyDescent="0.35">
      <c r="L375" s="453">
        <v>544325</v>
      </c>
      <c r="M375" s="294">
        <v>6</v>
      </c>
    </row>
    <row r="376" spans="12:13" x14ac:dyDescent="0.35">
      <c r="L376" s="453">
        <v>211162</v>
      </c>
      <c r="M376" s="294">
        <v>6</v>
      </c>
    </row>
    <row r="377" spans="12:13" x14ac:dyDescent="0.35">
      <c r="L377" s="453">
        <v>214532</v>
      </c>
      <c r="M377" s="294">
        <v>6</v>
      </c>
    </row>
    <row r="378" spans="12:13" x14ac:dyDescent="0.35">
      <c r="L378" s="453">
        <v>211171</v>
      </c>
      <c r="M378" s="294">
        <v>0</v>
      </c>
    </row>
    <row r="379" spans="12:13" x14ac:dyDescent="0.35">
      <c r="L379" s="453">
        <v>213171</v>
      </c>
      <c r="M379" s="294">
        <v>0</v>
      </c>
    </row>
    <row r="380" spans="12:13" x14ac:dyDescent="0.35">
      <c r="L380" s="453">
        <v>214534</v>
      </c>
      <c r="M380" s="294">
        <v>39</v>
      </c>
    </row>
    <row r="381" spans="12:13" x14ac:dyDescent="0.35">
      <c r="L381" s="453">
        <v>613203</v>
      </c>
      <c r="M381" s="294">
        <v>0</v>
      </c>
    </row>
    <row r="382" spans="12:13" x14ac:dyDescent="0.35">
      <c r="L382" s="453">
        <v>315698</v>
      </c>
      <c r="M382" s="294">
        <v>12</v>
      </c>
    </row>
    <row r="383" spans="12:13" x14ac:dyDescent="0.35">
      <c r="L383" s="453">
        <v>211198</v>
      </c>
      <c r="M383" s="294">
        <v>20</v>
      </c>
    </row>
    <row r="384" spans="12:13" x14ac:dyDescent="0.35">
      <c r="L384" s="453">
        <v>311666</v>
      </c>
      <c r="M384" s="294">
        <v>0</v>
      </c>
    </row>
    <row r="385" spans="12:13" x14ac:dyDescent="0.35">
      <c r="L385" s="453">
        <v>214535</v>
      </c>
      <c r="M385" s="294">
        <v>139</v>
      </c>
    </row>
    <row r="386" spans="12:13" x14ac:dyDescent="0.35">
      <c r="L386" s="453">
        <v>613341</v>
      </c>
      <c r="M386" s="294">
        <v>13</v>
      </c>
    </row>
    <row r="387" spans="12:13" x14ac:dyDescent="0.35">
      <c r="L387" s="453">
        <v>315697</v>
      </c>
      <c r="M387" s="294">
        <v>32</v>
      </c>
    </row>
    <row r="388" spans="12:13" x14ac:dyDescent="0.35">
      <c r="L388" s="453">
        <v>211200</v>
      </c>
      <c r="M388" s="294">
        <v>307</v>
      </c>
    </row>
    <row r="389" spans="12:13" x14ac:dyDescent="0.35">
      <c r="L389" s="453">
        <v>213364</v>
      </c>
      <c r="M389" s="294">
        <v>0</v>
      </c>
    </row>
    <row r="390" spans="12:13" x14ac:dyDescent="0.35">
      <c r="L390" s="453">
        <v>211215</v>
      </c>
      <c r="M390" s="294">
        <v>0</v>
      </c>
    </row>
    <row r="391" spans="12:13" x14ac:dyDescent="0.35">
      <c r="L391" s="453">
        <v>214536</v>
      </c>
      <c r="M391" s="294">
        <v>490</v>
      </c>
    </row>
    <row r="392" spans="12:13" x14ac:dyDescent="0.35">
      <c r="L392" s="453">
        <v>613371</v>
      </c>
      <c r="M392" s="294">
        <v>18</v>
      </c>
    </row>
    <row r="393" spans="12:13" x14ac:dyDescent="0.35">
      <c r="L393" s="453">
        <v>613383</v>
      </c>
      <c r="M393" s="294">
        <v>3</v>
      </c>
    </row>
    <row r="394" spans="12:13" x14ac:dyDescent="0.35">
      <c r="L394" s="453" t="s">
        <v>2135</v>
      </c>
      <c r="M394" s="294">
        <v>47</v>
      </c>
    </row>
    <row r="395" spans="12:13" x14ac:dyDescent="0.35">
      <c r="L395" s="453">
        <v>212901</v>
      </c>
      <c r="M395" s="294">
        <v>332</v>
      </c>
    </row>
    <row r="396" spans="12:13" x14ac:dyDescent="0.35">
      <c r="L396" s="453" t="s">
        <v>2455</v>
      </c>
      <c r="M396" s="294">
        <v>92</v>
      </c>
    </row>
    <row r="397" spans="12:13" x14ac:dyDescent="0.35">
      <c r="L397" s="453">
        <v>213442</v>
      </c>
      <c r="M397" s="294">
        <v>0</v>
      </c>
    </row>
    <row r="398" spans="12:13" x14ac:dyDescent="0.35">
      <c r="L398" s="453">
        <v>214537</v>
      </c>
      <c r="M398" s="294">
        <v>0</v>
      </c>
    </row>
    <row r="399" spans="12:13" x14ac:dyDescent="0.35">
      <c r="L399" s="453">
        <v>214034</v>
      </c>
      <c r="M399" s="294">
        <v>8</v>
      </c>
    </row>
    <row r="400" spans="12:13" x14ac:dyDescent="0.35">
      <c r="L400" s="453">
        <v>214549</v>
      </c>
      <c r="M400" s="294">
        <v>0</v>
      </c>
    </row>
    <row r="401" spans="12:13" x14ac:dyDescent="0.35">
      <c r="L401" s="453">
        <v>214580</v>
      </c>
      <c r="M401" s="294">
        <v>2</v>
      </c>
    </row>
    <row r="402" spans="12:13" x14ac:dyDescent="0.35">
      <c r="L402" s="453">
        <v>214052</v>
      </c>
      <c r="M402" s="294">
        <v>0</v>
      </c>
    </row>
    <row r="403" spans="12:13" x14ac:dyDescent="0.35">
      <c r="L403" s="453">
        <v>214581</v>
      </c>
      <c r="M403" s="294">
        <v>0</v>
      </c>
    </row>
    <row r="404" spans="12:13" x14ac:dyDescent="0.35">
      <c r="L404" s="453">
        <v>614053</v>
      </c>
      <c r="M404" s="294">
        <v>0</v>
      </c>
    </row>
    <row r="405" spans="12:13" x14ac:dyDescent="0.35">
      <c r="L405" s="453">
        <v>211411</v>
      </c>
      <c r="M405" s="294">
        <v>0</v>
      </c>
    </row>
    <row r="406" spans="12:13" x14ac:dyDescent="0.35">
      <c r="L406" s="453">
        <v>214510</v>
      </c>
      <c r="M406" s="294">
        <v>349</v>
      </c>
    </row>
    <row r="407" spans="12:13" x14ac:dyDescent="0.35">
      <c r="L407" s="453">
        <v>214511</v>
      </c>
      <c r="M407" s="294">
        <v>50</v>
      </c>
    </row>
    <row r="408" spans="12:13" x14ac:dyDescent="0.35">
      <c r="L408" s="453">
        <v>614083</v>
      </c>
      <c r="M408" s="294">
        <v>2</v>
      </c>
    </row>
    <row r="409" spans="12:13" x14ac:dyDescent="0.35">
      <c r="L409" s="453">
        <v>614071</v>
      </c>
      <c r="M409" s="294">
        <v>2</v>
      </c>
    </row>
    <row r="410" spans="12:13" x14ac:dyDescent="0.35">
      <c r="L410" s="453">
        <v>614700</v>
      </c>
      <c r="M410" s="294">
        <v>52</v>
      </c>
    </row>
    <row r="411" spans="12:13" x14ac:dyDescent="0.35">
      <c r="L411" s="453">
        <v>614701</v>
      </c>
      <c r="M411" s="294">
        <v>0</v>
      </c>
    </row>
    <row r="412" spans="12:13" x14ac:dyDescent="0.35">
      <c r="L412" s="453" t="s">
        <v>1909</v>
      </c>
      <c r="M412" s="294">
        <v>106</v>
      </c>
    </row>
    <row r="413" spans="12:13" x14ac:dyDescent="0.35">
      <c r="L413" s="453">
        <v>212910</v>
      </c>
      <c r="M413" s="294">
        <v>219</v>
      </c>
    </row>
    <row r="414" spans="12:13" x14ac:dyDescent="0.35">
      <c r="L414" s="453">
        <v>212956</v>
      </c>
      <c r="M414" s="294">
        <v>60</v>
      </c>
    </row>
    <row r="415" spans="12:13" x14ac:dyDescent="0.35">
      <c r="L415" s="453">
        <v>212911</v>
      </c>
      <c r="M415" s="294">
        <v>63</v>
      </c>
    </row>
    <row r="416" spans="12:13" x14ac:dyDescent="0.35">
      <c r="L416" s="453">
        <v>511141</v>
      </c>
      <c r="M416" s="294">
        <v>21</v>
      </c>
    </row>
    <row r="417" spans="12:13" x14ac:dyDescent="0.35">
      <c r="L417" s="453">
        <v>612102</v>
      </c>
      <c r="M417" s="294">
        <v>0</v>
      </c>
    </row>
    <row r="418" spans="12:13" x14ac:dyDescent="0.35">
      <c r="L418" s="453">
        <v>612025</v>
      </c>
      <c r="M418" s="294">
        <v>0</v>
      </c>
    </row>
    <row r="419" spans="12:13" x14ac:dyDescent="0.35">
      <c r="L419" s="453" t="s">
        <v>1598</v>
      </c>
      <c r="M419" s="294">
        <v>95</v>
      </c>
    </row>
    <row r="420" spans="12:13" x14ac:dyDescent="0.35">
      <c r="L420" s="453">
        <v>214560</v>
      </c>
      <c r="M420" s="294">
        <v>61</v>
      </c>
    </row>
    <row r="421" spans="12:13" x14ac:dyDescent="0.35">
      <c r="L421" s="453">
        <v>214561</v>
      </c>
      <c r="M421" s="294">
        <v>16</v>
      </c>
    </row>
    <row r="422" spans="12:13" x14ac:dyDescent="0.35">
      <c r="L422" s="453">
        <v>614705</v>
      </c>
      <c r="M422" s="294">
        <v>10</v>
      </c>
    </row>
    <row r="423" spans="12:13" x14ac:dyDescent="0.35">
      <c r="L423" s="453">
        <v>314300</v>
      </c>
      <c r="M423" s="294">
        <v>0</v>
      </c>
    </row>
    <row r="424" spans="12:13" x14ac:dyDescent="0.35">
      <c r="L424" s="453">
        <v>212990</v>
      </c>
      <c r="M424" s="294">
        <v>57</v>
      </c>
    </row>
    <row r="425" spans="12:13" x14ac:dyDescent="0.35">
      <c r="L425" s="453">
        <v>511116</v>
      </c>
      <c r="M425" s="294">
        <v>0</v>
      </c>
    </row>
    <row r="426" spans="12:13" x14ac:dyDescent="0.35">
      <c r="L426" s="453">
        <v>311671</v>
      </c>
      <c r="M426" s="294">
        <v>8</v>
      </c>
    </row>
    <row r="427" spans="12:13" x14ac:dyDescent="0.35">
      <c r="L427" s="453">
        <v>211451</v>
      </c>
      <c r="M427" s="294">
        <v>0</v>
      </c>
    </row>
    <row r="428" spans="12:13" x14ac:dyDescent="0.35">
      <c r="L428" s="453">
        <v>214520</v>
      </c>
      <c r="M428" s="294">
        <v>56</v>
      </c>
    </row>
    <row r="429" spans="12:13" x14ac:dyDescent="0.35">
      <c r="L429" s="453">
        <v>313321</v>
      </c>
      <c r="M429" s="294">
        <v>0</v>
      </c>
    </row>
    <row r="430" spans="12:13" x14ac:dyDescent="0.35">
      <c r="L430" s="453">
        <v>212991</v>
      </c>
      <c r="M430" s="294">
        <v>10</v>
      </c>
    </row>
    <row r="431" spans="12:13" x14ac:dyDescent="0.35">
      <c r="L431" s="453">
        <v>311673</v>
      </c>
      <c r="M431" s="294">
        <v>14</v>
      </c>
    </row>
    <row r="432" spans="12:13" x14ac:dyDescent="0.35">
      <c r="L432" s="453">
        <v>214530</v>
      </c>
      <c r="M432" s="294">
        <v>335</v>
      </c>
    </row>
    <row r="433" spans="12:13" x14ac:dyDescent="0.35">
      <c r="L433" s="453">
        <v>614714</v>
      </c>
      <c r="M433" s="294">
        <v>17</v>
      </c>
    </row>
    <row r="434" spans="12:13" x14ac:dyDescent="0.35">
      <c r="L434" s="453" t="s">
        <v>1907</v>
      </c>
      <c r="M434" s="294">
        <v>26</v>
      </c>
    </row>
    <row r="435" spans="12:13" x14ac:dyDescent="0.35">
      <c r="L435" s="453">
        <v>212920</v>
      </c>
      <c r="M435" s="294">
        <v>309</v>
      </c>
    </row>
    <row r="436" spans="12:13" x14ac:dyDescent="0.35">
      <c r="L436" s="453">
        <v>212958</v>
      </c>
      <c r="M436" s="294">
        <v>70</v>
      </c>
    </row>
    <row r="437" spans="12:13" x14ac:dyDescent="0.35">
      <c r="L437" s="453">
        <v>612103</v>
      </c>
      <c r="M437" s="294">
        <v>24</v>
      </c>
    </row>
    <row r="438" spans="12:13" x14ac:dyDescent="0.35">
      <c r="L438" s="453" t="s">
        <v>2447</v>
      </c>
      <c r="M438" s="294">
        <v>26</v>
      </c>
    </row>
    <row r="439" spans="12:13" x14ac:dyDescent="0.35">
      <c r="L439" s="453">
        <v>214545</v>
      </c>
      <c r="M439" s="294">
        <v>24</v>
      </c>
    </row>
    <row r="440" spans="12:13" x14ac:dyDescent="0.35">
      <c r="L440" s="453">
        <v>212902</v>
      </c>
      <c r="M440" s="294">
        <v>23</v>
      </c>
    </row>
    <row r="441" spans="12:13" x14ac:dyDescent="0.35">
      <c r="L441" s="453">
        <v>311676</v>
      </c>
      <c r="M441" s="294">
        <v>12</v>
      </c>
    </row>
    <row r="442" spans="12:13" x14ac:dyDescent="0.35">
      <c r="L442" s="453">
        <v>615000</v>
      </c>
      <c r="M442" s="294">
        <v>0</v>
      </c>
    </row>
    <row r="443" spans="12:13" x14ac:dyDescent="0.35">
      <c r="L443" s="453">
        <v>214565</v>
      </c>
      <c r="M443" s="294">
        <v>23</v>
      </c>
    </row>
    <row r="444" spans="12:13" x14ac:dyDescent="0.35">
      <c r="L444" s="453">
        <v>315699</v>
      </c>
      <c r="M444" s="294">
        <v>0</v>
      </c>
    </row>
    <row r="445" spans="12:13" x14ac:dyDescent="0.35">
      <c r="L445" s="453">
        <v>212912</v>
      </c>
      <c r="M445" s="294">
        <v>8</v>
      </c>
    </row>
    <row r="446" spans="12:13" x14ac:dyDescent="0.35">
      <c r="L446" s="453">
        <v>218014</v>
      </c>
      <c r="M446" s="294">
        <v>0</v>
      </c>
    </row>
    <row r="447" spans="12:13" x14ac:dyDescent="0.35">
      <c r="L447" s="453">
        <v>219453</v>
      </c>
      <c r="M447" s="294">
        <v>4</v>
      </c>
    </row>
    <row r="448" spans="12:13" x14ac:dyDescent="0.35">
      <c r="L448" s="453">
        <v>314190</v>
      </c>
      <c r="M448" s="294">
        <v>8</v>
      </c>
    </row>
    <row r="449" spans="12:13" x14ac:dyDescent="0.35">
      <c r="L449" s="453">
        <v>211701</v>
      </c>
      <c r="M449" s="294">
        <v>0</v>
      </c>
    </row>
    <row r="450" spans="12:13" x14ac:dyDescent="0.35">
      <c r="L450" s="453">
        <v>212905</v>
      </c>
      <c r="M450" s="294">
        <v>12</v>
      </c>
    </row>
    <row r="451" spans="12:13" x14ac:dyDescent="0.35">
      <c r="L451" s="453">
        <v>311672</v>
      </c>
      <c r="M451" s="294">
        <v>4</v>
      </c>
    </row>
    <row r="452" spans="12:13" x14ac:dyDescent="0.35">
      <c r="L452" s="453">
        <v>214570</v>
      </c>
      <c r="M452" s="294">
        <v>114</v>
      </c>
    </row>
    <row r="453" spans="12:13" x14ac:dyDescent="0.35">
      <c r="L453" s="453">
        <v>214571</v>
      </c>
      <c r="M453" s="294">
        <v>44</v>
      </c>
    </row>
    <row r="454" spans="12:13" x14ac:dyDescent="0.35">
      <c r="L454" s="453">
        <v>517330</v>
      </c>
      <c r="M454" s="294">
        <v>0</v>
      </c>
    </row>
    <row r="455" spans="12:13" x14ac:dyDescent="0.35">
      <c r="L455" s="453">
        <v>614740</v>
      </c>
      <c r="M455" s="294">
        <v>31</v>
      </c>
    </row>
    <row r="456" spans="12:13" x14ac:dyDescent="0.35">
      <c r="L456" s="453">
        <v>618151</v>
      </c>
      <c r="M456" s="294">
        <v>18</v>
      </c>
    </row>
    <row r="457" spans="12:13" x14ac:dyDescent="0.35">
      <c r="L457" s="453">
        <v>315693</v>
      </c>
      <c r="M457" s="294">
        <v>4</v>
      </c>
    </row>
    <row r="458" spans="12:13" x14ac:dyDescent="0.35">
      <c r="L458" s="453">
        <v>315622</v>
      </c>
      <c r="M458" s="294">
        <v>0</v>
      </c>
    </row>
    <row r="459" spans="12:13" x14ac:dyDescent="0.35">
      <c r="L459" s="453">
        <v>212942</v>
      </c>
      <c r="M459" s="294">
        <v>142</v>
      </c>
    </row>
    <row r="460" spans="12:13" x14ac:dyDescent="0.35">
      <c r="L460" s="453">
        <v>212941</v>
      </c>
      <c r="M460" s="294">
        <v>23</v>
      </c>
    </row>
    <row r="461" spans="12:13" x14ac:dyDescent="0.35">
      <c r="L461" s="453">
        <v>511142</v>
      </c>
      <c r="M461" s="294">
        <v>4</v>
      </c>
    </row>
    <row r="462" spans="12:13" x14ac:dyDescent="0.35">
      <c r="L462" s="453">
        <v>612105</v>
      </c>
      <c r="M462" s="294">
        <v>3</v>
      </c>
    </row>
    <row r="463" spans="12:13" x14ac:dyDescent="0.35">
      <c r="L463" s="453">
        <v>311986</v>
      </c>
      <c r="M463" s="294">
        <v>18</v>
      </c>
    </row>
    <row r="464" spans="12:13" x14ac:dyDescent="0.35">
      <c r="L464" s="453">
        <v>214540</v>
      </c>
      <c r="M464" s="294">
        <v>356</v>
      </c>
    </row>
    <row r="465" spans="12:13" x14ac:dyDescent="0.35">
      <c r="L465" s="453">
        <v>214541</v>
      </c>
      <c r="M465" s="294">
        <v>133</v>
      </c>
    </row>
    <row r="466" spans="12:13" x14ac:dyDescent="0.35">
      <c r="L466" s="453">
        <v>618910</v>
      </c>
      <c r="M466" s="294">
        <v>48</v>
      </c>
    </row>
    <row r="467" spans="12:13" x14ac:dyDescent="0.35">
      <c r="L467" s="453">
        <v>615105</v>
      </c>
      <c r="M467" s="294">
        <v>7</v>
      </c>
    </row>
    <row r="468" spans="12:13" x14ac:dyDescent="0.35">
      <c r="L468" s="453" t="s">
        <v>1914</v>
      </c>
      <c r="M468" s="294">
        <v>10</v>
      </c>
    </row>
    <row r="469" spans="12:13" x14ac:dyDescent="0.35">
      <c r="L469" s="453">
        <v>212930</v>
      </c>
      <c r="M469" s="294">
        <v>376</v>
      </c>
    </row>
    <row r="470" spans="12:13" x14ac:dyDescent="0.35">
      <c r="L470" s="453">
        <v>212959</v>
      </c>
      <c r="M470" s="294">
        <v>147</v>
      </c>
    </row>
    <row r="471" spans="12:13" x14ac:dyDescent="0.35">
      <c r="L471" s="453">
        <v>212940</v>
      </c>
      <c r="M471" s="294">
        <v>137</v>
      </c>
    </row>
    <row r="472" spans="12:13" x14ac:dyDescent="0.35">
      <c r="L472" s="453">
        <v>612104</v>
      </c>
      <c r="M472" s="294">
        <v>61</v>
      </c>
    </row>
    <row r="473" spans="12:13" x14ac:dyDescent="0.35">
      <c r="L473" s="453" t="s">
        <v>1570</v>
      </c>
      <c r="M473" s="294">
        <v>75</v>
      </c>
    </row>
    <row r="474" spans="12:13" x14ac:dyDescent="0.35">
      <c r="L474" s="453">
        <v>214508</v>
      </c>
      <c r="M474" s="294">
        <v>93</v>
      </c>
    </row>
    <row r="475" spans="12:13" x14ac:dyDescent="0.35">
      <c r="L475" s="453">
        <v>618078</v>
      </c>
      <c r="M475" s="294">
        <v>15</v>
      </c>
    </row>
    <row r="476" spans="12:13" x14ac:dyDescent="0.35">
      <c r="L476" s="453">
        <v>315623</v>
      </c>
      <c r="M476" s="294">
        <v>0</v>
      </c>
    </row>
    <row r="477" spans="12:13" x14ac:dyDescent="0.35">
      <c r="L477" s="453">
        <v>212978</v>
      </c>
      <c r="M477" s="294">
        <v>7</v>
      </c>
    </row>
    <row r="478" spans="12:13" x14ac:dyDescent="0.35">
      <c r="L478" s="453">
        <v>612118</v>
      </c>
      <c r="M478" s="294">
        <v>4</v>
      </c>
    </row>
    <row r="479" spans="12:13" x14ac:dyDescent="0.35">
      <c r="L479" s="453">
        <v>311677</v>
      </c>
      <c r="M479" s="294">
        <v>39</v>
      </c>
    </row>
    <row r="480" spans="12:13" x14ac:dyDescent="0.35">
      <c r="L480" s="453">
        <v>218364</v>
      </c>
      <c r="M480" s="294">
        <v>0</v>
      </c>
    </row>
    <row r="481" spans="12:13" x14ac:dyDescent="0.35">
      <c r="L481" s="453">
        <v>315624</v>
      </c>
      <c r="M481" s="294">
        <v>2</v>
      </c>
    </row>
    <row r="482" spans="12:13" x14ac:dyDescent="0.35">
      <c r="L482" s="453">
        <v>212952</v>
      </c>
      <c r="M482" s="294">
        <v>4</v>
      </c>
    </row>
    <row r="483" spans="12:13" x14ac:dyDescent="0.35">
      <c r="L483" s="453">
        <v>311678</v>
      </c>
      <c r="M483" s="294">
        <v>0</v>
      </c>
    </row>
    <row r="484" spans="12:13" x14ac:dyDescent="0.35">
      <c r="L484" s="453">
        <v>214590</v>
      </c>
      <c r="M484" s="294">
        <v>144</v>
      </c>
    </row>
    <row r="485" spans="12:13" x14ac:dyDescent="0.35">
      <c r="L485" s="453">
        <v>219403</v>
      </c>
      <c r="M485" s="294">
        <v>21</v>
      </c>
    </row>
    <row r="486" spans="12:13" x14ac:dyDescent="0.35">
      <c r="L486" s="453">
        <v>618115</v>
      </c>
      <c r="M486" s="294">
        <v>24</v>
      </c>
    </row>
    <row r="487" spans="12:13" x14ac:dyDescent="0.35">
      <c r="L487" s="453">
        <v>515000</v>
      </c>
      <c r="M487" s="294">
        <v>0</v>
      </c>
    </row>
    <row r="488" spans="12:13" x14ac:dyDescent="0.35">
      <c r="L488" s="453" t="s">
        <v>2323</v>
      </c>
      <c r="M488" s="294">
        <v>8</v>
      </c>
    </row>
    <row r="489" spans="12:13" x14ac:dyDescent="0.35">
      <c r="L489" s="453">
        <v>212950</v>
      </c>
      <c r="M489" s="294">
        <v>82</v>
      </c>
    </row>
    <row r="490" spans="12:13" x14ac:dyDescent="0.35">
      <c r="L490" s="453">
        <v>214913</v>
      </c>
      <c r="M490" s="294">
        <v>16</v>
      </c>
    </row>
    <row r="491" spans="12:13" x14ac:dyDescent="0.35">
      <c r="L491" s="453">
        <v>612113</v>
      </c>
      <c r="M491" s="294">
        <v>10</v>
      </c>
    </row>
    <row r="492" spans="12:13" x14ac:dyDescent="0.35">
      <c r="L492" s="453">
        <v>311688</v>
      </c>
      <c r="M492" s="294">
        <v>8</v>
      </c>
    </row>
    <row r="493" spans="12:13" x14ac:dyDescent="0.35">
      <c r="L493" s="453" t="s">
        <v>2458</v>
      </c>
      <c r="M493" s="294">
        <v>7</v>
      </c>
    </row>
    <row r="494" spans="12:13" x14ac:dyDescent="0.35">
      <c r="L494" s="453">
        <v>214550</v>
      </c>
      <c r="M494" s="294">
        <v>305</v>
      </c>
    </row>
    <row r="495" spans="12:13" x14ac:dyDescent="0.35">
      <c r="L495" s="453">
        <v>219404</v>
      </c>
      <c r="M495" s="294">
        <v>34</v>
      </c>
    </row>
    <row r="496" spans="12:13" x14ac:dyDescent="0.35">
      <c r="L496" s="453">
        <v>214551</v>
      </c>
      <c r="M496" s="294">
        <v>459</v>
      </c>
    </row>
    <row r="497" spans="12:13" x14ac:dyDescent="0.35">
      <c r="L497" s="453">
        <v>618132</v>
      </c>
      <c r="M497" s="294">
        <v>86</v>
      </c>
    </row>
    <row r="498" spans="12:13" x14ac:dyDescent="0.35">
      <c r="L498" s="453">
        <v>515001</v>
      </c>
      <c r="M498" s="294">
        <v>0</v>
      </c>
    </row>
    <row r="499" spans="12:13" x14ac:dyDescent="0.35">
      <c r="L499" s="453">
        <v>614721</v>
      </c>
      <c r="M499" s="294">
        <v>111</v>
      </c>
    </row>
    <row r="500" spans="12:13" x14ac:dyDescent="0.35">
      <c r="L500" s="453" t="s">
        <v>1928</v>
      </c>
      <c r="M500" s="294">
        <v>78</v>
      </c>
    </row>
    <row r="501" spans="12:13" x14ac:dyDescent="0.35">
      <c r="L501" s="453">
        <v>212960</v>
      </c>
      <c r="M501" s="294">
        <v>394</v>
      </c>
    </row>
    <row r="502" spans="12:13" x14ac:dyDescent="0.35">
      <c r="L502" s="453">
        <v>214991</v>
      </c>
      <c r="M502" s="294">
        <v>65</v>
      </c>
    </row>
    <row r="503" spans="12:13" x14ac:dyDescent="0.35">
      <c r="L503" s="453">
        <v>214916</v>
      </c>
      <c r="M503" s="294">
        <v>95</v>
      </c>
    </row>
    <row r="504" spans="12:13" x14ac:dyDescent="0.35">
      <c r="L504" s="453">
        <v>612100</v>
      </c>
      <c r="M504" s="294">
        <v>36</v>
      </c>
    </row>
    <row r="505" spans="12:13" x14ac:dyDescent="0.35">
      <c r="L505" s="453">
        <v>612101</v>
      </c>
      <c r="M505" s="294">
        <v>86</v>
      </c>
    </row>
    <row r="506" spans="12:13" x14ac:dyDescent="0.35">
      <c r="L506" s="453" t="s">
        <v>2411</v>
      </c>
      <c r="M506" s="294">
        <v>14</v>
      </c>
    </row>
    <row r="507" spans="12:13" x14ac:dyDescent="0.35">
      <c r="L507" s="453">
        <v>219405</v>
      </c>
      <c r="M507" s="294">
        <v>10</v>
      </c>
    </row>
    <row r="508" spans="12:13" x14ac:dyDescent="0.35">
      <c r="L508" s="453">
        <v>518124</v>
      </c>
      <c r="M508" s="294">
        <v>0</v>
      </c>
    </row>
    <row r="509" spans="12:13" x14ac:dyDescent="0.35">
      <c r="L509" s="453">
        <v>618113</v>
      </c>
      <c r="M509" s="294">
        <v>0</v>
      </c>
    </row>
    <row r="510" spans="12:13" x14ac:dyDescent="0.35">
      <c r="L510" s="453">
        <v>315695</v>
      </c>
      <c r="M510" s="294">
        <v>0</v>
      </c>
    </row>
    <row r="511" spans="12:13" x14ac:dyDescent="0.35">
      <c r="L511" s="453">
        <v>212982</v>
      </c>
      <c r="M511" s="294">
        <v>12</v>
      </c>
    </row>
    <row r="512" spans="12:13" x14ac:dyDescent="0.35">
      <c r="L512" s="453">
        <v>219406</v>
      </c>
      <c r="M512" s="294">
        <v>43</v>
      </c>
    </row>
    <row r="513" spans="12:13" x14ac:dyDescent="0.35">
      <c r="L513" s="453">
        <v>618117</v>
      </c>
      <c r="M513" s="294">
        <v>0</v>
      </c>
    </row>
    <row r="514" spans="12:13" x14ac:dyDescent="0.35">
      <c r="L514" s="453">
        <v>313511</v>
      </c>
      <c r="M514" s="294">
        <v>8</v>
      </c>
    </row>
    <row r="515" spans="12:13" x14ac:dyDescent="0.35">
      <c r="L515" s="453">
        <v>212981</v>
      </c>
      <c r="M515" s="294">
        <v>40</v>
      </c>
    </row>
    <row r="516" spans="12:13" x14ac:dyDescent="0.35">
      <c r="L516" s="453">
        <v>311685</v>
      </c>
      <c r="M516" s="294">
        <v>32</v>
      </c>
    </row>
    <row r="517" spans="12:13" x14ac:dyDescent="0.35">
      <c r="L517" s="453">
        <v>511914</v>
      </c>
      <c r="M517" s="294">
        <v>4</v>
      </c>
    </row>
    <row r="518" spans="12:13" x14ac:dyDescent="0.35">
      <c r="L518" s="453">
        <v>214507</v>
      </c>
      <c r="M518" s="294">
        <v>0</v>
      </c>
    </row>
    <row r="519" spans="12:13" x14ac:dyDescent="0.35">
      <c r="L519" s="453">
        <v>214925</v>
      </c>
      <c r="M519" s="294">
        <v>6</v>
      </c>
    </row>
    <row r="520" spans="12:13" x14ac:dyDescent="0.35">
      <c r="L520" s="453">
        <v>214506</v>
      </c>
      <c r="M520" s="294">
        <v>70</v>
      </c>
    </row>
    <row r="521" spans="12:13" x14ac:dyDescent="0.35">
      <c r="L521" s="453">
        <v>618550</v>
      </c>
      <c r="M521" s="294">
        <v>0</v>
      </c>
    </row>
    <row r="522" spans="12:13" x14ac:dyDescent="0.35">
      <c r="L522" s="453">
        <v>618133</v>
      </c>
      <c r="M522" s="294">
        <v>35</v>
      </c>
    </row>
    <row r="523" spans="12:13" x14ac:dyDescent="0.35">
      <c r="L523" s="453">
        <v>617310</v>
      </c>
      <c r="M523" s="294">
        <v>0</v>
      </c>
    </row>
    <row r="524" spans="12:13" x14ac:dyDescent="0.35">
      <c r="L524" s="453">
        <v>313323</v>
      </c>
      <c r="M524" s="294">
        <v>40</v>
      </c>
    </row>
    <row r="525" spans="12:13" x14ac:dyDescent="0.35">
      <c r="L525" s="453">
        <v>212951</v>
      </c>
      <c r="M525" s="294">
        <v>112</v>
      </c>
    </row>
    <row r="526" spans="12:13" x14ac:dyDescent="0.35">
      <c r="L526" s="453">
        <v>214990</v>
      </c>
      <c r="M526" s="294">
        <v>67</v>
      </c>
    </row>
    <row r="527" spans="12:13" x14ac:dyDescent="0.35">
      <c r="L527" s="453">
        <v>612045</v>
      </c>
      <c r="M527" s="294">
        <v>26</v>
      </c>
    </row>
    <row r="528" spans="12:13" x14ac:dyDescent="0.35">
      <c r="L528" s="453">
        <v>612114</v>
      </c>
      <c r="M528" s="294">
        <v>10</v>
      </c>
    </row>
    <row r="529" spans="12:13" x14ac:dyDescent="0.35">
      <c r="L529" s="453">
        <v>311679</v>
      </c>
      <c r="M529" s="294">
        <v>59</v>
      </c>
    </row>
    <row r="530" spans="12:13" x14ac:dyDescent="0.35">
      <c r="L530" s="453">
        <v>218503</v>
      </c>
      <c r="M530" s="294">
        <v>0</v>
      </c>
    </row>
    <row r="531" spans="12:13" x14ac:dyDescent="0.35">
      <c r="L531" s="453">
        <v>219407</v>
      </c>
      <c r="M531" s="294">
        <v>0</v>
      </c>
    </row>
    <row r="532" spans="12:13" x14ac:dyDescent="0.35">
      <c r="L532" s="453">
        <v>311985</v>
      </c>
      <c r="M532" s="294">
        <v>0</v>
      </c>
    </row>
    <row r="533" spans="12:13" x14ac:dyDescent="0.35">
      <c r="L533" s="453">
        <v>219400</v>
      </c>
      <c r="M533" s="294">
        <v>124</v>
      </c>
    </row>
    <row r="534" spans="12:13" x14ac:dyDescent="0.35">
      <c r="L534" s="453">
        <v>214505</v>
      </c>
      <c r="M534" s="294">
        <v>364</v>
      </c>
    </row>
    <row r="535" spans="12:13" x14ac:dyDescent="0.35">
      <c r="L535" s="453">
        <v>219424</v>
      </c>
      <c r="M535" s="294">
        <v>4</v>
      </c>
    </row>
    <row r="536" spans="12:13" x14ac:dyDescent="0.35">
      <c r="L536" s="453">
        <v>618619</v>
      </c>
      <c r="M536" s="294">
        <v>8</v>
      </c>
    </row>
    <row r="537" spans="12:13" x14ac:dyDescent="0.35">
      <c r="L537" s="453">
        <v>618111</v>
      </c>
      <c r="M537" s="294">
        <v>199</v>
      </c>
    </row>
    <row r="538" spans="12:13" x14ac:dyDescent="0.35">
      <c r="L538" s="453">
        <v>617900</v>
      </c>
      <c r="M538" s="294">
        <v>33</v>
      </c>
    </row>
    <row r="539" spans="12:13" x14ac:dyDescent="0.35">
      <c r="L539" s="453">
        <v>519042</v>
      </c>
      <c r="M539" s="294">
        <v>0</v>
      </c>
    </row>
    <row r="540" spans="12:13" x14ac:dyDescent="0.35">
      <c r="L540" s="453">
        <v>516241</v>
      </c>
      <c r="M540" s="294">
        <v>0</v>
      </c>
    </row>
    <row r="541" spans="12:13" x14ac:dyDescent="0.35">
      <c r="L541" s="453">
        <v>619342</v>
      </c>
      <c r="M541" s="294">
        <v>0</v>
      </c>
    </row>
    <row r="542" spans="12:13" x14ac:dyDescent="0.35">
      <c r="L542" s="453" t="s">
        <v>2041</v>
      </c>
      <c r="M542" s="294">
        <v>19</v>
      </c>
    </row>
    <row r="543" spans="12:13" x14ac:dyDescent="0.35">
      <c r="L543" s="453">
        <v>212900</v>
      </c>
      <c r="M543" s="294">
        <v>255</v>
      </c>
    </row>
    <row r="544" spans="12:13" x14ac:dyDescent="0.35">
      <c r="L544" s="453">
        <v>214992</v>
      </c>
      <c r="M544" s="294">
        <v>206</v>
      </c>
    </row>
    <row r="545" spans="12:13" x14ac:dyDescent="0.35">
      <c r="L545" s="453">
        <v>212903</v>
      </c>
      <c r="M545" s="294">
        <v>4</v>
      </c>
    </row>
    <row r="546" spans="12:13" x14ac:dyDescent="0.35">
      <c r="L546" s="453">
        <v>214904</v>
      </c>
      <c r="M546" s="294">
        <v>0</v>
      </c>
    </row>
    <row r="547" spans="12:13" x14ac:dyDescent="0.35">
      <c r="L547" s="453">
        <v>612106</v>
      </c>
      <c r="M547" s="294">
        <v>70</v>
      </c>
    </row>
    <row r="548" spans="12:13" x14ac:dyDescent="0.35">
      <c r="L548" s="453">
        <v>612040</v>
      </c>
      <c r="M548" s="294">
        <v>68</v>
      </c>
    </row>
    <row r="549" spans="12:13" x14ac:dyDescent="0.35">
      <c r="L549" s="453">
        <v>511032</v>
      </c>
      <c r="M549" s="294">
        <v>4</v>
      </c>
    </row>
    <row r="550" spans="12:13" x14ac:dyDescent="0.35">
      <c r="L550" s="453" t="s">
        <v>1529</v>
      </c>
      <c r="M550" s="294">
        <v>189</v>
      </c>
    </row>
    <row r="551" spans="12:13" x14ac:dyDescent="0.35">
      <c r="L551" s="453">
        <v>219408</v>
      </c>
      <c r="M551" s="294">
        <v>36</v>
      </c>
    </row>
    <row r="552" spans="12:13" x14ac:dyDescent="0.35">
      <c r="L552" s="453">
        <v>618625</v>
      </c>
      <c r="M552" s="294">
        <v>0</v>
      </c>
    </row>
    <row r="553" spans="12:13" x14ac:dyDescent="0.35">
      <c r="L553" s="453">
        <v>618154</v>
      </c>
      <c r="M553" s="294">
        <v>29</v>
      </c>
    </row>
    <row r="554" spans="12:13" x14ac:dyDescent="0.35">
      <c r="L554" s="453">
        <v>516000</v>
      </c>
      <c r="M554" s="294">
        <v>0</v>
      </c>
    </row>
    <row r="555" spans="12:13" x14ac:dyDescent="0.35">
      <c r="L555" s="453">
        <v>619343</v>
      </c>
      <c r="M555" s="294">
        <v>0</v>
      </c>
    </row>
    <row r="556" spans="12:13" x14ac:dyDescent="0.35">
      <c r="L556" s="453">
        <v>315628</v>
      </c>
      <c r="M556" s="294">
        <v>0</v>
      </c>
    </row>
    <row r="557" spans="12:13" x14ac:dyDescent="0.35">
      <c r="L557" s="453">
        <v>212980</v>
      </c>
      <c r="M557" s="294">
        <v>64</v>
      </c>
    </row>
    <row r="558" spans="12:13" x14ac:dyDescent="0.35">
      <c r="L558" s="453">
        <v>511145</v>
      </c>
      <c r="M558" s="294">
        <v>4</v>
      </c>
    </row>
    <row r="559" spans="12:13" x14ac:dyDescent="0.35">
      <c r="L559" s="453">
        <v>612115</v>
      </c>
      <c r="M559" s="294">
        <v>4</v>
      </c>
    </row>
    <row r="560" spans="12:13" x14ac:dyDescent="0.35">
      <c r="L560" s="453">
        <v>612108</v>
      </c>
      <c r="M560" s="294">
        <v>0</v>
      </c>
    </row>
    <row r="561" spans="12:13" x14ac:dyDescent="0.35">
      <c r="L561" s="453">
        <v>511033</v>
      </c>
      <c r="M561" s="294">
        <v>8</v>
      </c>
    </row>
    <row r="562" spans="12:13" x14ac:dyDescent="0.35">
      <c r="L562" s="453">
        <v>311684</v>
      </c>
      <c r="M562" s="294">
        <v>8</v>
      </c>
    </row>
    <row r="563" spans="12:13" x14ac:dyDescent="0.35">
      <c r="L563" s="453">
        <v>511929</v>
      </c>
      <c r="M563" s="294">
        <v>0</v>
      </c>
    </row>
    <row r="564" spans="12:13" x14ac:dyDescent="0.35">
      <c r="L564" s="453">
        <v>219409</v>
      </c>
      <c r="M564" s="294">
        <v>91</v>
      </c>
    </row>
    <row r="565" spans="12:13" x14ac:dyDescent="0.35">
      <c r="L565" s="453">
        <v>219900</v>
      </c>
      <c r="M565" s="294">
        <v>6</v>
      </c>
    </row>
    <row r="566" spans="12:13" x14ac:dyDescent="0.35">
      <c r="L566" s="453">
        <v>619995</v>
      </c>
      <c r="M566" s="294">
        <v>8</v>
      </c>
    </row>
    <row r="567" spans="12:13" x14ac:dyDescent="0.35">
      <c r="L567" s="453">
        <v>618112</v>
      </c>
      <c r="M567" s="294">
        <v>38</v>
      </c>
    </row>
    <row r="568" spans="12:13" x14ac:dyDescent="0.35">
      <c r="L568" s="453">
        <v>618135</v>
      </c>
      <c r="M568" s="294">
        <v>10</v>
      </c>
    </row>
    <row r="569" spans="12:13" x14ac:dyDescent="0.35">
      <c r="L569" s="453">
        <v>516001</v>
      </c>
      <c r="M569" s="294">
        <v>0</v>
      </c>
    </row>
    <row r="570" spans="12:13" x14ac:dyDescent="0.35">
      <c r="L570" s="453">
        <v>518864</v>
      </c>
      <c r="M570" s="294">
        <v>4</v>
      </c>
    </row>
    <row r="571" spans="12:13" x14ac:dyDescent="0.35">
      <c r="L571" s="453" t="s">
        <v>2396</v>
      </c>
      <c r="M571" s="294">
        <v>12</v>
      </c>
    </row>
    <row r="572" spans="12:13" x14ac:dyDescent="0.35">
      <c r="L572" s="453">
        <v>212994</v>
      </c>
      <c r="M572" s="294">
        <v>70</v>
      </c>
    </row>
    <row r="573" spans="12:13" x14ac:dyDescent="0.35">
      <c r="L573" s="453">
        <v>212995</v>
      </c>
      <c r="M573" s="294">
        <v>28</v>
      </c>
    </row>
    <row r="574" spans="12:13" x14ac:dyDescent="0.35">
      <c r="L574" s="453">
        <v>214994</v>
      </c>
      <c r="M574" s="294">
        <v>0</v>
      </c>
    </row>
    <row r="575" spans="12:13" x14ac:dyDescent="0.35">
      <c r="L575" s="453">
        <v>511148</v>
      </c>
      <c r="M575" s="294">
        <v>14</v>
      </c>
    </row>
    <row r="576" spans="12:13" x14ac:dyDescent="0.35">
      <c r="L576" s="453">
        <v>612117</v>
      </c>
      <c r="M576" s="294">
        <v>18</v>
      </c>
    </row>
    <row r="577" spans="12:13" x14ac:dyDescent="0.35">
      <c r="L577" s="453">
        <v>511982</v>
      </c>
      <c r="M577" s="294">
        <v>0</v>
      </c>
    </row>
    <row r="578" spans="12:13" x14ac:dyDescent="0.35">
      <c r="L578" s="453">
        <v>511657</v>
      </c>
      <c r="M578" s="294">
        <v>0</v>
      </c>
    </row>
    <row r="579" spans="12:13" x14ac:dyDescent="0.35">
      <c r="L579" s="453">
        <v>311686</v>
      </c>
      <c r="M579" s="294">
        <v>30</v>
      </c>
    </row>
    <row r="580" spans="12:13" x14ac:dyDescent="0.35">
      <c r="L580" s="453">
        <v>219411</v>
      </c>
      <c r="M580" s="294">
        <v>8</v>
      </c>
    </row>
    <row r="581" spans="12:13" x14ac:dyDescent="0.35">
      <c r="L581" s="453">
        <v>218576</v>
      </c>
      <c r="M581" s="294">
        <v>4</v>
      </c>
    </row>
    <row r="582" spans="12:13" x14ac:dyDescent="0.35">
      <c r="L582" s="453">
        <v>212992</v>
      </c>
      <c r="M582" s="294">
        <v>33</v>
      </c>
    </row>
    <row r="583" spans="12:13" x14ac:dyDescent="0.35">
      <c r="L583" s="453">
        <v>311981</v>
      </c>
      <c r="M583" s="294">
        <v>8</v>
      </c>
    </row>
    <row r="584" spans="12:13" x14ac:dyDescent="0.35">
      <c r="L584" s="453">
        <v>219412</v>
      </c>
      <c r="M584" s="294">
        <v>22</v>
      </c>
    </row>
    <row r="585" spans="12:13" x14ac:dyDescent="0.35">
      <c r="L585" s="453">
        <v>519039</v>
      </c>
      <c r="M585" s="294">
        <v>4</v>
      </c>
    </row>
    <row r="586" spans="12:13" x14ac:dyDescent="0.35">
      <c r="L586" s="453">
        <v>519798</v>
      </c>
      <c r="M586" s="294">
        <v>0</v>
      </c>
    </row>
    <row r="587" spans="12:13" x14ac:dyDescent="0.35">
      <c r="L587" s="453">
        <v>313339</v>
      </c>
      <c r="M587" s="294">
        <v>0</v>
      </c>
    </row>
    <row r="588" spans="12:13" x14ac:dyDescent="0.35">
      <c r="L588" s="453">
        <v>212977</v>
      </c>
      <c r="M588" s="294">
        <v>12</v>
      </c>
    </row>
    <row r="589" spans="12:13" x14ac:dyDescent="0.35">
      <c r="L589" s="453">
        <v>311982</v>
      </c>
      <c r="M589" s="294">
        <v>4</v>
      </c>
    </row>
    <row r="590" spans="12:13" x14ac:dyDescent="0.35">
      <c r="L590" s="453">
        <v>219421</v>
      </c>
      <c r="M590" s="294">
        <v>16</v>
      </c>
    </row>
    <row r="591" spans="12:13" x14ac:dyDescent="0.35">
      <c r="L591" s="453">
        <v>519799</v>
      </c>
      <c r="M591" s="294">
        <v>0</v>
      </c>
    </row>
    <row r="592" spans="12:13" x14ac:dyDescent="0.35">
      <c r="L592" s="453">
        <v>315694</v>
      </c>
      <c r="M592" s="294">
        <v>0</v>
      </c>
    </row>
    <row r="593" spans="12:13" x14ac:dyDescent="0.35">
      <c r="L593" s="453">
        <v>211600</v>
      </c>
      <c r="M593" s="294">
        <v>4</v>
      </c>
    </row>
    <row r="594" spans="12:13" x14ac:dyDescent="0.35">
      <c r="L594" s="453">
        <v>212975</v>
      </c>
      <c r="M594" s="294">
        <v>11</v>
      </c>
    </row>
    <row r="595" spans="12:13" x14ac:dyDescent="0.35">
      <c r="L595" s="453">
        <v>311689</v>
      </c>
      <c r="M595" s="294">
        <v>0</v>
      </c>
    </row>
    <row r="596" spans="12:13" x14ac:dyDescent="0.35">
      <c r="L596" s="453">
        <v>219459</v>
      </c>
      <c r="M596" s="294">
        <v>22</v>
      </c>
    </row>
    <row r="597" spans="12:13" x14ac:dyDescent="0.35">
      <c r="L597" s="453">
        <v>519774</v>
      </c>
      <c r="M597" s="294">
        <v>2</v>
      </c>
    </row>
    <row r="598" spans="12:13" x14ac:dyDescent="0.35">
      <c r="L598" s="453">
        <v>211603</v>
      </c>
      <c r="M598" s="294">
        <v>8</v>
      </c>
    </row>
    <row r="599" spans="12:13" x14ac:dyDescent="0.35">
      <c r="L599" s="453">
        <v>219704</v>
      </c>
      <c r="M599" s="294">
        <v>0</v>
      </c>
    </row>
    <row r="600" spans="12:13" x14ac:dyDescent="0.35">
      <c r="L600" s="453">
        <v>219581</v>
      </c>
      <c r="M600" s="294">
        <v>2</v>
      </c>
    </row>
    <row r="601" spans="12:13" x14ac:dyDescent="0.35">
      <c r="L601" s="453">
        <v>219420</v>
      </c>
      <c r="M601" s="294">
        <v>43</v>
      </c>
    </row>
    <row r="602" spans="12:13" x14ac:dyDescent="0.35">
      <c r="L602" s="453">
        <v>518319</v>
      </c>
      <c r="M602" s="294">
        <v>0</v>
      </c>
    </row>
    <row r="603" spans="12:13" x14ac:dyDescent="0.35">
      <c r="L603" s="453">
        <v>519729</v>
      </c>
      <c r="M603" s="294">
        <v>2</v>
      </c>
    </row>
    <row r="604" spans="12:13" x14ac:dyDescent="0.35">
      <c r="L604" s="453">
        <v>618118</v>
      </c>
      <c r="M604" s="294">
        <v>2</v>
      </c>
    </row>
    <row r="605" spans="12:13" x14ac:dyDescent="0.35">
      <c r="L605" s="453">
        <v>519194</v>
      </c>
      <c r="M605" s="294">
        <v>4</v>
      </c>
    </row>
    <row r="606" spans="12:13" x14ac:dyDescent="0.35">
      <c r="L606" s="453">
        <v>519794</v>
      </c>
      <c r="M606" s="294">
        <v>0</v>
      </c>
    </row>
    <row r="607" spans="12:13" x14ac:dyDescent="0.35">
      <c r="L607" s="453">
        <v>315629</v>
      </c>
      <c r="M607" s="294">
        <v>14</v>
      </c>
    </row>
    <row r="608" spans="12:13" x14ac:dyDescent="0.35">
      <c r="L608" s="453">
        <v>212993</v>
      </c>
      <c r="M608" s="294">
        <v>8</v>
      </c>
    </row>
    <row r="609" spans="12:13" x14ac:dyDescent="0.35">
      <c r="L609" s="453">
        <v>214993</v>
      </c>
      <c r="M609" s="294">
        <v>0</v>
      </c>
    </row>
    <row r="610" spans="12:13" x14ac:dyDescent="0.35">
      <c r="L610" s="453">
        <v>612119</v>
      </c>
      <c r="M610" s="294">
        <v>12</v>
      </c>
    </row>
    <row r="611" spans="12:13" x14ac:dyDescent="0.35">
      <c r="L611" s="453">
        <v>219416</v>
      </c>
      <c r="M611" s="294">
        <v>25</v>
      </c>
    </row>
    <row r="612" spans="12:13" x14ac:dyDescent="0.35">
      <c r="L612" s="453">
        <v>519279</v>
      </c>
      <c r="M612" s="294">
        <v>16</v>
      </c>
    </row>
    <row r="613" spans="12:13" x14ac:dyDescent="0.35">
      <c r="L613" s="453">
        <v>519773</v>
      </c>
      <c r="M613" s="294">
        <v>0</v>
      </c>
    </row>
    <row r="614" spans="12:13" x14ac:dyDescent="0.35">
      <c r="L614" s="453">
        <v>315696</v>
      </c>
      <c r="M614" s="294">
        <v>0</v>
      </c>
    </row>
    <row r="615" spans="12:13" x14ac:dyDescent="0.35">
      <c r="L615" s="453">
        <v>212906</v>
      </c>
      <c r="M615" s="294">
        <v>56</v>
      </c>
    </row>
    <row r="616" spans="12:13" x14ac:dyDescent="0.35">
      <c r="L616" s="453">
        <v>511152</v>
      </c>
      <c r="M616" s="294">
        <v>8</v>
      </c>
    </row>
    <row r="617" spans="12:13" x14ac:dyDescent="0.35">
      <c r="L617" s="453">
        <v>612122</v>
      </c>
      <c r="M617" s="294">
        <v>40</v>
      </c>
    </row>
    <row r="618" spans="12:13" x14ac:dyDescent="0.35">
      <c r="L618" s="453">
        <v>511104</v>
      </c>
      <c r="M618" s="294">
        <v>4</v>
      </c>
    </row>
    <row r="619" spans="12:13" x14ac:dyDescent="0.35">
      <c r="L619" s="453">
        <v>219417</v>
      </c>
      <c r="M619" s="294">
        <v>51</v>
      </c>
    </row>
    <row r="620" spans="12:13" x14ac:dyDescent="0.35">
      <c r="L620" s="453">
        <v>519257</v>
      </c>
      <c r="M620" s="294">
        <v>15</v>
      </c>
    </row>
    <row r="621" spans="12:13" x14ac:dyDescent="0.35">
      <c r="L621" s="453">
        <v>519206</v>
      </c>
      <c r="M621" s="294">
        <v>1</v>
      </c>
    </row>
    <row r="622" spans="12:13" x14ac:dyDescent="0.35">
      <c r="L622" s="453">
        <v>618155</v>
      </c>
      <c r="M622" s="294">
        <v>7</v>
      </c>
    </row>
    <row r="623" spans="12:13" x14ac:dyDescent="0.35">
      <c r="L623" s="453">
        <v>519013</v>
      </c>
      <c r="M623" s="294">
        <v>2</v>
      </c>
    </row>
    <row r="624" spans="12:13" x14ac:dyDescent="0.35">
      <c r="L624" s="453">
        <v>619347</v>
      </c>
      <c r="M624" s="294">
        <v>0</v>
      </c>
    </row>
    <row r="625" spans="12:13" x14ac:dyDescent="0.35">
      <c r="L625" s="453">
        <v>618116</v>
      </c>
      <c r="M625" s="294">
        <v>6</v>
      </c>
    </row>
    <row r="626" spans="12:13" x14ac:dyDescent="0.35">
      <c r="L626" s="453">
        <v>314321</v>
      </c>
      <c r="M626" s="294">
        <v>0</v>
      </c>
    </row>
    <row r="627" spans="12:13" x14ac:dyDescent="0.35">
      <c r="L627" s="453">
        <v>212996</v>
      </c>
      <c r="M627" s="294">
        <v>76</v>
      </c>
    </row>
    <row r="628" spans="12:13" x14ac:dyDescent="0.35">
      <c r="L628" s="453">
        <v>212997</v>
      </c>
      <c r="M628" s="294">
        <v>0</v>
      </c>
    </row>
    <row r="629" spans="12:13" x14ac:dyDescent="0.35">
      <c r="L629" s="453">
        <v>214996</v>
      </c>
      <c r="M629" s="294">
        <v>0</v>
      </c>
    </row>
    <row r="630" spans="12:13" x14ac:dyDescent="0.35">
      <c r="L630" s="453">
        <v>512960</v>
      </c>
      <c r="M630" s="294">
        <v>2</v>
      </c>
    </row>
    <row r="631" spans="12:13" x14ac:dyDescent="0.35">
      <c r="L631" s="453">
        <v>612116</v>
      </c>
      <c r="M631" s="294">
        <v>6</v>
      </c>
    </row>
    <row r="632" spans="12:13" x14ac:dyDescent="0.35">
      <c r="L632" s="453">
        <v>311687</v>
      </c>
      <c r="M632" s="294">
        <v>4</v>
      </c>
    </row>
    <row r="633" spans="12:13" x14ac:dyDescent="0.35">
      <c r="L633" s="453" t="s">
        <v>2621</v>
      </c>
      <c r="M633" s="294">
        <v>0</v>
      </c>
    </row>
    <row r="634" spans="12:13" x14ac:dyDescent="0.35">
      <c r="L634" s="453">
        <v>219414</v>
      </c>
      <c r="M634" s="294">
        <v>20</v>
      </c>
    </row>
    <row r="635" spans="12:13" x14ac:dyDescent="0.35">
      <c r="L635" s="453">
        <v>519014</v>
      </c>
      <c r="M635" s="294">
        <v>12</v>
      </c>
    </row>
    <row r="636" spans="12:13" x14ac:dyDescent="0.35">
      <c r="L636" s="453">
        <v>619349</v>
      </c>
      <c r="M636" s="294">
        <v>0</v>
      </c>
    </row>
    <row r="637" spans="12:13" x14ac:dyDescent="0.35">
      <c r="L637" s="453">
        <v>519094</v>
      </c>
      <c r="M637" s="294">
        <v>6</v>
      </c>
    </row>
    <row r="638" spans="12:13" x14ac:dyDescent="0.35">
      <c r="L638" s="453">
        <v>618138</v>
      </c>
      <c r="M638" s="294">
        <v>24</v>
      </c>
    </row>
    <row r="639" spans="12:13" x14ac:dyDescent="0.35">
      <c r="L639" s="453">
        <v>517001</v>
      </c>
      <c r="M639" s="294">
        <v>0</v>
      </c>
    </row>
    <row r="640" spans="12:13" x14ac:dyDescent="0.35">
      <c r="L640" s="453">
        <v>315631</v>
      </c>
      <c r="M640" s="294">
        <v>0</v>
      </c>
    </row>
    <row r="641" spans="12:13" x14ac:dyDescent="0.35">
      <c r="L641" s="453">
        <v>212998</v>
      </c>
      <c r="M641" s="294">
        <v>26</v>
      </c>
    </row>
    <row r="642" spans="12:13" x14ac:dyDescent="0.35">
      <c r="L642" s="453">
        <v>214923</v>
      </c>
      <c r="M642" s="294">
        <v>5</v>
      </c>
    </row>
    <row r="643" spans="12:13" x14ac:dyDescent="0.35">
      <c r="L643" s="453">
        <v>612120</v>
      </c>
      <c r="M643" s="294">
        <v>12</v>
      </c>
    </row>
    <row r="644" spans="12:13" x14ac:dyDescent="0.35">
      <c r="L644" s="453">
        <v>219418</v>
      </c>
      <c r="M644" s="294">
        <v>16</v>
      </c>
    </row>
    <row r="645" spans="12:13" x14ac:dyDescent="0.35">
      <c r="L645" s="453">
        <v>519244</v>
      </c>
      <c r="M645" s="294">
        <v>4</v>
      </c>
    </row>
    <row r="646" spans="12:13" x14ac:dyDescent="0.35">
      <c r="L646" s="453">
        <v>519154</v>
      </c>
      <c r="M646" s="294">
        <v>13</v>
      </c>
    </row>
    <row r="647" spans="12:13" x14ac:dyDescent="0.35">
      <c r="L647" s="453">
        <v>618162</v>
      </c>
      <c r="M647" s="294">
        <v>0</v>
      </c>
    </row>
    <row r="648" spans="12:13" x14ac:dyDescent="0.35">
      <c r="L648" s="453">
        <v>519283</v>
      </c>
      <c r="M648" s="294">
        <v>0</v>
      </c>
    </row>
    <row r="649" spans="12:13" x14ac:dyDescent="0.35">
      <c r="L649" s="453">
        <v>519015</v>
      </c>
      <c r="M649" s="294">
        <v>0</v>
      </c>
    </row>
    <row r="650" spans="12:13" x14ac:dyDescent="0.35">
      <c r="L650" s="453">
        <v>619320</v>
      </c>
      <c r="M650" s="294">
        <v>0</v>
      </c>
    </row>
    <row r="651" spans="12:13" x14ac:dyDescent="0.35">
      <c r="L651" s="453">
        <v>214997</v>
      </c>
      <c r="M651" s="294">
        <v>12</v>
      </c>
    </row>
    <row r="652" spans="12:13" x14ac:dyDescent="0.35">
      <c r="L652" s="453">
        <v>511656</v>
      </c>
      <c r="M652" s="294">
        <v>0</v>
      </c>
    </row>
    <row r="653" spans="12:13" x14ac:dyDescent="0.35">
      <c r="L653" s="453">
        <v>612111</v>
      </c>
      <c r="M653" s="294">
        <v>14</v>
      </c>
    </row>
    <row r="654" spans="12:13" x14ac:dyDescent="0.35">
      <c r="L654" s="453">
        <v>511119</v>
      </c>
      <c r="M654" s="294">
        <v>0</v>
      </c>
    </row>
    <row r="655" spans="12:13" x14ac:dyDescent="0.35">
      <c r="L655" s="453">
        <v>544007</v>
      </c>
      <c r="M655" s="294">
        <v>0</v>
      </c>
    </row>
    <row r="656" spans="12:13" x14ac:dyDescent="0.35">
      <c r="L656" s="453">
        <v>219422</v>
      </c>
      <c r="M656" s="294">
        <v>25</v>
      </c>
    </row>
    <row r="657" spans="12:13" x14ac:dyDescent="0.35">
      <c r="L657" s="453">
        <v>519111</v>
      </c>
      <c r="M657" s="294">
        <v>2</v>
      </c>
    </row>
    <row r="658" spans="12:13" x14ac:dyDescent="0.35">
      <c r="L658" s="453">
        <v>618152</v>
      </c>
      <c r="M658" s="294">
        <v>19</v>
      </c>
    </row>
    <row r="659" spans="12:13" x14ac:dyDescent="0.35">
      <c r="L659" s="453">
        <v>519573</v>
      </c>
      <c r="M659" s="294">
        <v>1</v>
      </c>
    </row>
    <row r="660" spans="12:13" x14ac:dyDescent="0.35">
      <c r="L660" s="453">
        <v>315634</v>
      </c>
      <c r="M660" s="294">
        <v>0</v>
      </c>
    </row>
    <row r="661" spans="12:13" x14ac:dyDescent="0.35">
      <c r="L661" s="453">
        <v>212986</v>
      </c>
      <c r="M661" s="294">
        <v>4</v>
      </c>
    </row>
    <row r="662" spans="12:13" x14ac:dyDescent="0.35">
      <c r="L662" s="453">
        <v>511136</v>
      </c>
      <c r="M662" s="294">
        <v>0</v>
      </c>
    </row>
    <row r="663" spans="12:13" x14ac:dyDescent="0.35">
      <c r="L663" s="453">
        <v>612121</v>
      </c>
      <c r="M663" s="294">
        <v>0</v>
      </c>
    </row>
    <row r="664" spans="12:13" x14ac:dyDescent="0.35">
      <c r="L664" s="453">
        <v>511939</v>
      </c>
      <c r="M664" s="294">
        <v>6</v>
      </c>
    </row>
    <row r="665" spans="12:13" x14ac:dyDescent="0.35">
      <c r="L665" s="453">
        <v>518720</v>
      </c>
      <c r="M665" s="294">
        <v>0</v>
      </c>
    </row>
    <row r="666" spans="12:13" x14ac:dyDescent="0.35">
      <c r="L666" s="453">
        <v>219971</v>
      </c>
      <c r="M666" s="294">
        <v>0</v>
      </c>
    </row>
    <row r="667" spans="12:13" x14ac:dyDescent="0.35">
      <c r="L667" s="453">
        <v>519200</v>
      </c>
      <c r="M667" s="294">
        <v>0</v>
      </c>
    </row>
    <row r="668" spans="12:13" x14ac:dyDescent="0.35">
      <c r="L668" s="453">
        <v>519786</v>
      </c>
      <c r="M668" s="294">
        <v>0</v>
      </c>
    </row>
    <row r="669" spans="12:13" x14ac:dyDescent="0.35">
      <c r="L669" s="453">
        <v>519580</v>
      </c>
      <c r="M669" s="294">
        <v>2</v>
      </c>
    </row>
    <row r="670" spans="12:13" x14ac:dyDescent="0.35">
      <c r="L670" s="453">
        <v>519041</v>
      </c>
      <c r="M670" s="294">
        <v>0</v>
      </c>
    </row>
    <row r="671" spans="12:13" x14ac:dyDescent="0.35">
      <c r="L671" s="453">
        <v>511941</v>
      </c>
      <c r="M671" s="294">
        <v>4</v>
      </c>
    </row>
    <row r="672" spans="12:13" x14ac:dyDescent="0.35">
      <c r="L672" s="453">
        <v>219430</v>
      </c>
      <c r="M672" s="294">
        <v>23</v>
      </c>
    </row>
    <row r="673" spans="12:13" x14ac:dyDescent="0.35">
      <c r="L673" s="453">
        <v>618157</v>
      </c>
      <c r="M673" s="294">
        <v>35</v>
      </c>
    </row>
    <row r="674" spans="12:13" x14ac:dyDescent="0.35">
      <c r="L674" s="453">
        <v>518310</v>
      </c>
      <c r="M674" s="294">
        <v>8</v>
      </c>
    </row>
    <row r="675" spans="12:13" x14ac:dyDescent="0.35">
      <c r="L675" s="453">
        <v>212908</v>
      </c>
      <c r="M675" s="294">
        <v>8</v>
      </c>
    </row>
    <row r="676" spans="12:13" x14ac:dyDescent="0.35">
      <c r="L676" s="453">
        <v>511109</v>
      </c>
      <c r="M676" s="294">
        <v>12</v>
      </c>
    </row>
    <row r="677" spans="12:13" x14ac:dyDescent="0.35">
      <c r="L677" s="453">
        <v>544001</v>
      </c>
      <c r="M677" s="294">
        <v>0</v>
      </c>
    </row>
    <row r="678" spans="12:13" x14ac:dyDescent="0.35">
      <c r="L678" s="453">
        <v>219584</v>
      </c>
      <c r="M678" s="294">
        <v>21</v>
      </c>
    </row>
    <row r="679" spans="12:13" x14ac:dyDescent="0.35">
      <c r="L679" s="453">
        <v>519913</v>
      </c>
      <c r="M679" s="294">
        <v>15</v>
      </c>
    </row>
    <row r="680" spans="12:13" x14ac:dyDescent="0.35">
      <c r="L680" s="453">
        <v>518000</v>
      </c>
      <c r="M680" s="294">
        <v>0</v>
      </c>
    </row>
    <row r="681" spans="12:13" x14ac:dyDescent="0.35">
      <c r="L681" s="453">
        <v>518032</v>
      </c>
      <c r="M681" s="294">
        <v>0</v>
      </c>
    </row>
    <row r="682" spans="12:13" x14ac:dyDescent="0.35">
      <c r="L682" s="453">
        <v>519561</v>
      </c>
      <c r="M682" s="294">
        <v>9</v>
      </c>
    </row>
    <row r="683" spans="12:13" x14ac:dyDescent="0.35">
      <c r="L683" s="453">
        <v>518315</v>
      </c>
      <c r="M683" s="294">
        <v>2</v>
      </c>
    </row>
    <row r="684" spans="12:13" x14ac:dyDescent="0.35">
      <c r="L684" s="453">
        <v>212984</v>
      </c>
      <c r="M684" s="294">
        <v>12</v>
      </c>
    </row>
    <row r="685" spans="12:13" x14ac:dyDescent="0.35">
      <c r="L685" s="453">
        <v>511036</v>
      </c>
      <c r="M685" s="294">
        <v>4</v>
      </c>
    </row>
    <row r="686" spans="12:13" x14ac:dyDescent="0.35">
      <c r="L686" s="453">
        <v>511102</v>
      </c>
      <c r="M686" s="294">
        <v>0</v>
      </c>
    </row>
    <row r="687" spans="12:13" x14ac:dyDescent="0.35">
      <c r="L687" s="453">
        <v>612123</v>
      </c>
      <c r="M687" s="294">
        <v>0</v>
      </c>
    </row>
    <row r="688" spans="12:13" x14ac:dyDescent="0.35">
      <c r="L688" s="453">
        <v>219981</v>
      </c>
      <c r="M688" s="294">
        <v>6</v>
      </c>
    </row>
    <row r="689" spans="12:13" x14ac:dyDescent="0.35">
      <c r="L689" s="453">
        <v>518001</v>
      </c>
      <c r="M689" s="294">
        <v>0</v>
      </c>
    </row>
    <row r="690" spans="12:13" x14ac:dyDescent="0.35">
      <c r="L690" s="453">
        <v>519886</v>
      </c>
      <c r="M690" s="294">
        <v>2</v>
      </c>
    </row>
    <row r="691" spans="12:13" x14ac:dyDescent="0.35">
      <c r="L691" s="453">
        <v>212976</v>
      </c>
      <c r="M691" s="294">
        <v>2</v>
      </c>
    </row>
    <row r="692" spans="12:13" x14ac:dyDescent="0.35">
      <c r="L692" s="453">
        <v>612124</v>
      </c>
      <c r="M692" s="294">
        <v>2</v>
      </c>
    </row>
    <row r="693" spans="12:13" x14ac:dyDescent="0.35">
      <c r="L693" s="453">
        <v>219576</v>
      </c>
      <c r="M693" s="294">
        <v>0</v>
      </c>
    </row>
    <row r="694" spans="12:13" x14ac:dyDescent="0.35">
      <c r="L694" s="453">
        <v>519268</v>
      </c>
      <c r="M694" s="294">
        <v>7</v>
      </c>
    </row>
    <row r="695" spans="12:13" x14ac:dyDescent="0.35">
      <c r="L695" s="453">
        <v>219428</v>
      </c>
      <c r="M695" s="294">
        <v>19</v>
      </c>
    </row>
    <row r="696" spans="12:13" x14ac:dyDescent="0.35">
      <c r="L696" s="453">
        <v>612125</v>
      </c>
      <c r="M696" s="294">
        <v>6</v>
      </c>
    </row>
    <row r="697" spans="12:13" x14ac:dyDescent="0.35">
      <c r="L697" s="453">
        <v>511215</v>
      </c>
      <c r="M697" s="294">
        <v>0</v>
      </c>
    </row>
    <row r="698" spans="12:13" x14ac:dyDescent="0.35">
      <c r="L698" s="453">
        <v>519783</v>
      </c>
      <c r="M698" s="294">
        <v>5</v>
      </c>
    </row>
    <row r="699" spans="12:13" x14ac:dyDescent="0.35">
      <c r="L699" s="453">
        <v>519051</v>
      </c>
      <c r="M699" s="294">
        <v>4</v>
      </c>
    </row>
    <row r="700" spans="12:13" x14ac:dyDescent="0.35">
      <c r="L700" s="453">
        <v>519887</v>
      </c>
      <c r="M700" s="294">
        <v>7</v>
      </c>
    </row>
    <row r="701" spans="12:13" x14ac:dyDescent="0.35">
      <c r="L701" s="453">
        <v>212999</v>
      </c>
      <c r="M701" s="294">
        <v>6</v>
      </c>
    </row>
    <row r="702" spans="12:13" x14ac:dyDescent="0.35">
      <c r="L702" s="453">
        <v>612112</v>
      </c>
      <c r="M702" s="294">
        <v>5</v>
      </c>
    </row>
    <row r="703" spans="12:13" x14ac:dyDescent="0.35">
      <c r="L703" s="453">
        <v>219986</v>
      </c>
      <c r="M703" s="294">
        <v>4</v>
      </c>
    </row>
    <row r="704" spans="12:13" x14ac:dyDescent="0.35">
      <c r="L704" s="453">
        <v>219427</v>
      </c>
      <c r="M704" s="294">
        <v>32</v>
      </c>
    </row>
    <row r="705" spans="12:13" x14ac:dyDescent="0.35">
      <c r="L705" s="453">
        <v>519585</v>
      </c>
      <c r="M705" s="294">
        <v>8</v>
      </c>
    </row>
    <row r="706" spans="12:13" x14ac:dyDescent="0.35">
      <c r="L706" s="453">
        <v>519775</v>
      </c>
      <c r="M706" s="294">
        <v>4</v>
      </c>
    </row>
    <row r="707" spans="12:13" x14ac:dyDescent="0.35">
      <c r="L707" s="453">
        <v>519421</v>
      </c>
      <c r="M707" s="294">
        <v>6</v>
      </c>
    </row>
    <row r="708" spans="12:13" x14ac:dyDescent="0.35">
      <c r="L708" s="453">
        <v>519375</v>
      </c>
      <c r="M708" s="294">
        <v>1</v>
      </c>
    </row>
    <row r="709" spans="12:13" x14ac:dyDescent="0.35">
      <c r="L709" s="453">
        <v>619352</v>
      </c>
      <c r="M709" s="294">
        <v>0</v>
      </c>
    </row>
    <row r="710" spans="12:13" x14ac:dyDescent="0.35">
      <c r="L710" s="453">
        <v>212915</v>
      </c>
      <c r="M710" s="294">
        <v>16</v>
      </c>
    </row>
    <row r="711" spans="12:13" x14ac:dyDescent="0.35">
      <c r="L711" s="453">
        <v>612127</v>
      </c>
      <c r="M711" s="294">
        <v>22</v>
      </c>
    </row>
    <row r="712" spans="12:13" x14ac:dyDescent="0.35">
      <c r="L712" s="453">
        <v>511998</v>
      </c>
      <c r="M712" s="294">
        <v>8</v>
      </c>
    </row>
    <row r="713" spans="12:13" x14ac:dyDescent="0.35">
      <c r="L713" s="453">
        <v>511775</v>
      </c>
      <c r="M713" s="294">
        <v>0</v>
      </c>
    </row>
    <row r="714" spans="12:13" x14ac:dyDescent="0.35">
      <c r="L714" s="453">
        <v>511105</v>
      </c>
      <c r="M714" s="294">
        <v>2</v>
      </c>
    </row>
    <row r="715" spans="12:13" x14ac:dyDescent="0.35">
      <c r="L715" s="453">
        <v>511946</v>
      </c>
      <c r="M715" s="294">
        <v>0</v>
      </c>
    </row>
    <row r="716" spans="12:13" x14ac:dyDescent="0.35">
      <c r="L716" s="453">
        <v>519990</v>
      </c>
      <c r="M716" s="294">
        <v>2</v>
      </c>
    </row>
    <row r="717" spans="12:13" x14ac:dyDescent="0.35">
      <c r="L717" s="453">
        <v>518119</v>
      </c>
      <c r="M717" s="294">
        <v>0</v>
      </c>
    </row>
    <row r="718" spans="12:13" x14ac:dyDescent="0.35">
      <c r="L718" s="453">
        <v>511774</v>
      </c>
      <c r="M718" s="294">
        <v>0</v>
      </c>
    </row>
    <row r="719" spans="12:13" x14ac:dyDescent="0.35">
      <c r="L719" s="453">
        <v>519320</v>
      </c>
      <c r="M719" s="294">
        <v>12</v>
      </c>
    </row>
    <row r="720" spans="12:13" x14ac:dyDescent="0.35">
      <c r="L720" s="453">
        <v>545846</v>
      </c>
      <c r="M720" s="294">
        <v>6</v>
      </c>
    </row>
    <row r="721" spans="12:13" x14ac:dyDescent="0.35">
      <c r="L721" s="453">
        <v>519570</v>
      </c>
      <c r="M721" s="294">
        <v>4</v>
      </c>
    </row>
    <row r="722" spans="12:13" x14ac:dyDescent="0.35">
      <c r="L722" s="453">
        <v>219521</v>
      </c>
      <c r="M722" s="294">
        <v>10</v>
      </c>
    </row>
    <row r="723" spans="12:13" x14ac:dyDescent="0.35">
      <c r="L723" s="453">
        <v>511236</v>
      </c>
      <c r="M723" s="294">
        <v>10</v>
      </c>
    </row>
    <row r="724" spans="12:13" x14ac:dyDescent="0.35">
      <c r="L724" s="453">
        <v>511802</v>
      </c>
      <c r="M724" s="294">
        <v>0</v>
      </c>
    </row>
    <row r="725" spans="12:13" x14ac:dyDescent="0.35">
      <c r="L725" s="453">
        <v>219527</v>
      </c>
      <c r="M725" s="294">
        <v>0</v>
      </c>
    </row>
    <row r="726" spans="12:13" x14ac:dyDescent="0.35">
      <c r="L726" s="453">
        <v>519007</v>
      </c>
      <c r="M726" s="294">
        <v>0</v>
      </c>
    </row>
    <row r="727" spans="12:13" x14ac:dyDescent="0.35">
      <c r="L727" s="453">
        <v>519596</v>
      </c>
      <c r="M727" s="294">
        <v>0</v>
      </c>
    </row>
    <row r="728" spans="12:13" x14ac:dyDescent="0.35">
      <c r="L728" s="453">
        <v>519599</v>
      </c>
      <c r="M728" s="294">
        <v>0</v>
      </c>
    </row>
    <row r="729" spans="12:13" x14ac:dyDescent="0.35">
      <c r="L729" s="453">
        <v>519699</v>
      </c>
      <c r="M729" s="294">
        <v>0</v>
      </c>
    </row>
    <row r="730" spans="12:13" x14ac:dyDescent="0.35">
      <c r="L730" s="453">
        <v>519693</v>
      </c>
      <c r="M730" s="294">
        <v>2</v>
      </c>
    </row>
    <row r="731" spans="12:13" x14ac:dyDescent="0.35">
      <c r="L731" s="453">
        <v>519592</v>
      </c>
      <c r="M731" s="294">
        <v>0</v>
      </c>
    </row>
    <row r="732" spans="12:13" x14ac:dyDescent="0.35">
      <c r="L732" s="453">
        <v>519618</v>
      </c>
      <c r="M732" s="294">
        <v>2</v>
      </c>
    </row>
    <row r="733" spans="12:13" x14ac:dyDescent="0.35">
      <c r="L733" s="453">
        <v>260400</v>
      </c>
      <c r="M733" s="294">
        <v>6</v>
      </c>
    </row>
    <row r="734" spans="12:13" x14ac:dyDescent="0.35">
      <c r="L734" s="453">
        <v>260408</v>
      </c>
      <c r="M734" s="294">
        <v>0</v>
      </c>
    </row>
    <row r="735" spans="12:13" x14ac:dyDescent="0.35">
      <c r="L735" s="453">
        <v>260410</v>
      </c>
      <c r="M735" s="294">
        <v>194</v>
      </c>
    </row>
    <row r="736" spans="12:13" x14ac:dyDescent="0.35">
      <c r="L736" s="453">
        <v>260415</v>
      </c>
      <c r="M736" s="294">
        <v>0</v>
      </c>
    </row>
    <row r="737" spans="12:13" x14ac:dyDescent="0.35">
      <c r="L737" s="453">
        <v>260420</v>
      </c>
      <c r="M737" s="294">
        <v>207</v>
      </c>
    </row>
    <row r="738" spans="12:13" x14ac:dyDescent="0.35">
      <c r="L738" s="453">
        <v>260428</v>
      </c>
      <c r="M738" s="294">
        <v>0</v>
      </c>
    </row>
    <row r="739" spans="12:13" x14ac:dyDescent="0.35">
      <c r="L739" s="453">
        <v>260429</v>
      </c>
      <c r="M739" s="294">
        <v>0</v>
      </c>
    </row>
    <row r="740" spans="12:13" x14ac:dyDescent="0.35">
      <c r="L740" s="453">
        <v>260230</v>
      </c>
      <c r="M740" s="294">
        <v>15</v>
      </c>
    </row>
    <row r="741" spans="12:13" x14ac:dyDescent="0.35">
      <c r="L741" s="453">
        <v>260430</v>
      </c>
      <c r="M741" s="294">
        <v>15</v>
      </c>
    </row>
    <row r="742" spans="12:13" x14ac:dyDescent="0.35">
      <c r="L742" s="453">
        <v>260438</v>
      </c>
      <c r="M742" s="294">
        <v>0</v>
      </c>
    </row>
    <row r="743" spans="12:13" x14ac:dyDescent="0.35">
      <c r="L743" s="453">
        <v>260439</v>
      </c>
      <c r="M743" s="294">
        <v>0</v>
      </c>
    </row>
    <row r="744" spans="12:13" x14ac:dyDescent="0.35">
      <c r="L744" s="453">
        <v>260451</v>
      </c>
      <c r="M744" s="294">
        <v>3</v>
      </c>
    </row>
    <row r="745" spans="12:13" x14ac:dyDescent="0.35">
      <c r="L745" s="453">
        <v>260440</v>
      </c>
      <c r="M745" s="294">
        <v>68</v>
      </c>
    </row>
    <row r="746" spans="12:13" x14ac:dyDescent="0.35">
      <c r="L746" s="453">
        <v>260448</v>
      </c>
      <c r="M746" s="294">
        <v>0</v>
      </c>
    </row>
    <row r="747" spans="12:13" x14ac:dyDescent="0.35">
      <c r="L747" s="453">
        <v>276110</v>
      </c>
      <c r="M747" s="294">
        <v>2</v>
      </c>
    </row>
    <row r="748" spans="12:13" x14ac:dyDescent="0.35">
      <c r="L748" s="453">
        <v>276123</v>
      </c>
      <c r="M748" s="294">
        <v>0</v>
      </c>
    </row>
    <row r="749" spans="12:13" x14ac:dyDescent="0.35">
      <c r="L749" s="453">
        <v>276120</v>
      </c>
      <c r="M749" s="294">
        <v>0</v>
      </c>
    </row>
    <row r="750" spans="12:13" x14ac:dyDescent="0.35">
      <c r="L750" s="453">
        <v>276210</v>
      </c>
      <c r="M750" s="294">
        <v>2</v>
      </c>
    </row>
    <row r="751" spans="12:13" x14ac:dyDescent="0.35">
      <c r="L751" s="453">
        <v>276220</v>
      </c>
      <c r="M751" s="294">
        <v>4</v>
      </c>
    </row>
    <row r="752" spans="12:13" x14ac:dyDescent="0.35">
      <c r="L752" s="453">
        <v>276230</v>
      </c>
      <c r="M752" s="294">
        <v>6</v>
      </c>
    </row>
    <row r="753" spans="12:13" x14ac:dyDescent="0.35">
      <c r="L753" s="453">
        <v>276250</v>
      </c>
      <c r="M753" s="294">
        <v>2</v>
      </c>
    </row>
    <row r="754" spans="12:13" x14ac:dyDescent="0.35">
      <c r="L754" s="453">
        <v>276320</v>
      </c>
      <c r="M754" s="294">
        <v>0</v>
      </c>
    </row>
    <row r="755" spans="12:13" x14ac:dyDescent="0.35">
      <c r="L755" s="453">
        <v>276330</v>
      </c>
      <c r="M755" s="294">
        <v>0</v>
      </c>
    </row>
    <row r="756" spans="12:13" x14ac:dyDescent="0.35">
      <c r="L756" s="453">
        <v>276350</v>
      </c>
      <c r="M756" s="294">
        <v>4</v>
      </c>
    </row>
    <row r="757" spans="12:13" x14ac:dyDescent="0.35">
      <c r="L757" s="453">
        <v>276450</v>
      </c>
      <c r="M757" s="294">
        <v>0</v>
      </c>
    </row>
    <row r="758" spans="12:13" x14ac:dyDescent="0.35">
      <c r="L758" s="453">
        <v>276460</v>
      </c>
      <c r="M758" s="294">
        <v>0</v>
      </c>
    </row>
    <row r="759" spans="12:13" x14ac:dyDescent="0.35">
      <c r="L759" s="453">
        <v>276470</v>
      </c>
      <c r="M759" s="294">
        <v>0</v>
      </c>
    </row>
    <row r="760" spans="12:13" x14ac:dyDescent="0.35">
      <c r="L760" s="453">
        <v>276560</v>
      </c>
      <c r="M760" s="294">
        <v>11</v>
      </c>
    </row>
    <row r="761" spans="12:13" x14ac:dyDescent="0.35">
      <c r="L761" s="453">
        <v>276750</v>
      </c>
      <c r="M761" s="294">
        <v>2</v>
      </c>
    </row>
    <row r="762" spans="12:13" x14ac:dyDescent="0.35">
      <c r="L762" s="453">
        <v>276760</v>
      </c>
      <c r="M762" s="294">
        <v>2</v>
      </c>
    </row>
    <row r="763" spans="12:13" x14ac:dyDescent="0.35">
      <c r="L763" s="453">
        <v>276770</v>
      </c>
      <c r="M763" s="294">
        <v>2</v>
      </c>
    </row>
    <row r="764" spans="12:13" x14ac:dyDescent="0.35">
      <c r="L764" s="453">
        <v>270201</v>
      </c>
      <c r="M764" s="294">
        <v>7</v>
      </c>
    </row>
    <row r="765" spans="12:13" x14ac:dyDescent="0.35">
      <c r="L765" s="453">
        <v>270209</v>
      </c>
      <c r="M765" s="294">
        <v>0</v>
      </c>
    </row>
    <row r="766" spans="12:13" x14ac:dyDescent="0.35">
      <c r="L766" s="453">
        <v>270219</v>
      </c>
      <c r="M766" s="294">
        <v>0</v>
      </c>
    </row>
    <row r="767" spans="12:13" x14ac:dyDescent="0.35">
      <c r="L767" s="453">
        <v>270220</v>
      </c>
      <c r="M767" s="294">
        <v>26</v>
      </c>
    </row>
    <row r="768" spans="12:13" x14ac:dyDescent="0.35">
      <c r="L768" s="453">
        <v>270229</v>
      </c>
      <c r="M768" s="294">
        <v>0</v>
      </c>
    </row>
    <row r="769" spans="12:13" x14ac:dyDescent="0.35">
      <c r="L769" s="453">
        <v>270230</v>
      </c>
      <c r="M769" s="294">
        <v>12</v>
      </c>
    </row>
    <row r="770" spans="12:13" x14ac:dyDescent="0.35">
      <c r="L770" s="453">
        <v>270238</v>
      </c>
      <c r="M770" s="294">
        <v>0</v>
      </c>
    </row>
    <row r="771" spans="12:13" x14ac:dyDescent="0.35">
      <c r="L771" s="453">
        <v>270231</v>
      </c>
      <c r="M771" s="294">
        <v>4</v>
      </c>
    </row>
    <row r="772" spans="12:13" x14ac:dyDescent="0.35">
      <c r="L772" s="453">
        <v>270239</v>
      </c>
      <c r="M772" s="294">
        <v>0</v>
      </c>
    </row>
    <row r="773" spans="12:13" x14ac:dyDescent="0.35">
      <c r="L773" s="453">
        <v>270240</v>
      </c>
      <c r="M773" s="294">
        <v>26</v>
      </c>
    </row>
    <row r="774" spans="12:13" x14ac:dyDescent="0.35">
      <c r="L774" s="453">
        <v>270241</v>
      </c>
      <c r="M774" s="294">
        <v>78</v>
      </c>
    </row>
    <row r="775" spans="12:13" x14ac:dyDescent="0.35">
      <c r="L775" s="453">
        <v>270249</v>
      </c>
      <c r="M775" s="294">
        <v>0</v>
      </c>
    </row>
    <row r="776" spans="12:13" x14ac:dyDescent="0.35">
      <c r="L776" s="453">
        <v>270250</v>
      </c>
      <c r="M776" s="294">
        <v>28</v>
      </c>
    </row>
    <row r="777" spans="12:13" x14ac:dyDescent="0.35">
      <c r="L777" s="453">
        <v>270258</v>
      </c>
      <c r="M777" s="294">
        <v>0</v>
      </c>
    </row>
    <row r="778" spans="12:13" x14ac:dyDescent="0.35">
      <c r="L778" s="453">
        <v>270251</v>
      </c>
      <c r="M778" s="294">
        <v>142</v>
      </c>
    </row>
    <row r="779" spans="12:13" x14ac:dyDescent="0.35">
      <c r="L779" s="453">
        <v>270260</v>
      </c>
      <c r="M779" s="294">
        <v>43</v>
      </c>
    </row>
    <row r="780" spans="12:13" x14ac:dyDescent="0.35">
      <c r="L780" s="453">
        <v>270269</v>
      </c>
      <c r="M780" s="294">
        <v>0</v>
      </c>
    </row>
    <row r="781" spans="12:13" x14ac:dyDescent="0.35">
      <c r="L781" s="453">
        <v>270270</v>
      </c>
      <c r="M781" s="294">
        <v>15</v>
      </c>
    </row>
    <row r="782" spans="12:13" x14ac:dyDescent="0.35">
      <c r="L782" s="453">
        <v>270278</v>
      </c>
      <c r="M782" s="294">
        <v>0</v>
      </c>
    </row>
    <row r="783" spans="12:13" x14ac:dyDescent="0.35">
      <c r="L783" s="453">
        <v>270272</v>
      </c>
      <c r="M783" s="294">
        <v>2</v>
      </c>
    </row>
    <row r="784" spans="12:13" x14ac:dyDescent="0.35">
      <c r="L784" s="453">
        <v>270281</v>
      </c>
      <c r="M784" s="294">
        <v>33</v>
      </c>
    </row>
    <row r="785" spans="12:13" x14ac:dyDescent="0.35">
      <c r="L785" s="453">
        <v>270284</v>
      </c>
      <c r="M785" s="294">
        <v>5</v>
      </c>
    </row>
    <row r="786" spans="12:13" x14ac:dyDescent="0.35">
      <c r="L786" s="453">
        <v>270290</v>
      </c>
      <c r="M786" s="294">
        <v>8</v>
      </c>
    </row>
    <row r="787" spans="12:13" x14ac:dyDescent="0.35">
      <c r="L787" s="453">
        <v>270291</v>
      </c>
      <c r="M787" s="294">
        <v>66</v>
      </c>
    </row>
    <row r="788" spans="12:13" x14ac:dyDescent="0.35">
      <c r="L788" s="453">
        <v>270897</v>
      </c>
      <c r="M788" s="294">
        <v>2</v>
      </c>
    </row>
    <row r="789" spans="12:13" x14ac:dyDescent="0.35">
      <c r="L789" s="453">
        <v>270301</v>
      </c>
      <c r="M789" s="294">
        <v>2</v>
      </c>
    </row>
    <row r="790" spans="12:13" x14ac:dyDescent="0.35">
      <c r="L790" s="453">
        <v>270311</v>
      </c>
      <c r="M790" s="294">
        <v>0</v>
      </c>
    </row>
    <row r="791" spans="12:13" x14ac:dyDescent="0.35">
      <c r="L791" s="453">
        <v>589031</v>
      </c>
      <c r="M791" s="294">
        <v>2</v>
      </c>
    </row>
    <row r="792" spans="12:13" x14ac:dyDescent="0.35">
      <c r="L792" s="453">
        <v>588207</v>
      </c>
      <c r="M792" s="294">
        <v>2</v>
      </c>
    </row>
    <row r="793" spans="12:13" x14ac:dyDescent="0.35">
      <c r="L793" s="453">
        <v>588200</v>
      </c>
      <c r="M793" s="294">
        <v>2</v>
      </c>
    </row>
    <row r="794" spans="12:13" x14ac:dyDescent="0.35">
      <c r="L794" s="453">
        <v>588109</v>
      </c>
      <c r="M794" s="294">
        <v>0</v>
      </c>
    </row>
    <row r="795" spans="12:13" x14ac:dyDescent="0.35">
      <c r="L795" s="453">
        <v>589310</v>
      </c>
      <c r="M795" s="294">
        <v>6</v>
      </c>
    </row>
    <row r="796" spans="12:13" x14ac:dyDescent="0.35">
      <c r="L796" s="453">
        <v>589030</v>
      </c>
      <c r="M796" s="294">
        <v>39</v>
      </c>
    </row>
    <row r="797" spans="12:13" x14ac:dyDescent="0.35">
      <c r="L797" s="453">
        <v>588208</v>
      </c>
      <c r="M797" s="294">
        <v>0</v>
      </c>
    </row>
    <row r="798" spans="12:13" x14ac:dyDescent="0.35">
      <c r="L798" s="453">
        <v>588201</v>
      </c>
      <c r="M798" s="294">
        <v>2</v>
      </c>
    </row>
    <row r="799" spans="12:13" x14ac:dyDescent="0.35">
      <c r="L799" s="453">
        <v>589025</v>
      </c>
      <c r="M799" s="294">
        <v>4</v>
      </c>
    </row>
    <row r="800" spans="12:13" x14ac:dyDescent="0.35">
      <c r="L800" s="453">
        <v>589015</v>
      </c>
      <c r="M800" s="294">
        <v>27</v>
      </c>
    </row>
    <row r="801" spans="12:13" x14ac:dyDescent="0.35">
      <c r="L801" s="453">
        <v>588217</v>
      </c>
      <c r="M801" s="294">
        <v>0</v>
      </c>
    </row>
    <row r="802" spans="12:13" x14ac:dyDescent="0.35">
      <c r="L802" s="453">
        <v>589033</v>
      </c>
      <c r="M802" s="294">
        <v>2</v>
      </c>
    </row>
    <row r="803" spans="12:13" x14ac:dyDescent="0.35">
      <c r="L803" s="453">
        <v>280035</v>
      </c>
      <c r="M803" s="294">
        <v>28</v>
      </c>
    </row>
    <row r="804" spans="12:13" x14ac:dyDescent="0.35">
      <c r="L804" s="453">
        <v>280015</v>
      </c>
      <c r="M804" s="294">
        <v>17</v>
      </c>
    </row>
    <row r="805" spans="12:13" x14ac:dyDescent="0.35">
      <c r="L805" s="453">
        <v>280025</v>
      </c>
      <c r="M805" s="294">
        <v>0</v>
      </c>
    </row>
    <row r="806" spans="12:13" x14ac:dyDescent="0.35">
      <c r="L806" s="453">
        <v>280026</v>
      </c>
      <c r="M806" s="294">
        <v>62</v>
      </c>
    </row>
    <row r="807" spans="12:13" x14ac:dyDescent="0.35">
      <c r="L807" s="453">
        <v>280157</v>
      </c>
      <c r="M807" s="294">
        <v>36</v>
      </c>
    </row>
    <row r="808" spans="12:13" x14ac:dyDescent="0.35">
      <c r="L808" s="453">
        <v>282055</v>
      </c>
      <c r="M808" s="294">
        <v>25</v>
      </c>
    </row>
    <row r="809" spans="12:13" x14ac:dyDescent="0.35">
      <c r="L809" s="453">
        <v>282068</v>
      </c>
      <c r="M809" s="294">
        <v>141</v>
      </c>
    </row>
    <row r="810" spans="12:13" x14ac:dyDescent="0.35">
      <c r="L810" s="453">
        <v>586120</v>
      </c>
      <c r="M810" s="294">
        <v>16</v>
      </c>
    </row>
    <row r="811" spans="12:13" x14ac:dyDescent="0.35">
      <c r="L811" s="453">
        <v>586079</v>
      </c>
      <c r="M811" s="294">
        <v>7</v>
      </c>
    </row>
    <row r="812" spans="12:13" x14ac:dyDescent="0.35">
      <c r="L812" s="453">
        <v>586037</v>
      </c>
      <c r="M812" s="294">
        <v>6</v>
      </c>
    </row>
    <row r="813" spans="12:13" x14ac:dyDescent="0.35">
      <c r="L813" s="453">
        <v>586844</v>
      </c>
      <c r="M813" s="294">
        <v>16</v>
      </c>
    </row>
    <row r="814" spans="12:13" x14ac:dyDescent="0.35">
      <c r="L814" s="453">
        <v>586080</v>
      </c>
      <c r="M814" s="294">
        <v>0</v>
      </c>
    </row>
  </sheetData>
  <autoFilter ref="A1:P129"/>
  <sortState ref="I2:I87">
    <sortCondition ref="I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8</vt:i4>
      </vt:variant>
    </vt:vector>
  </HeadingPairs>
  <TitlesOfParts>
    <vt:vector size="8" baseType="lpstr">
      <vt:lpstr>lastik</vt:lpstr>
      <vt:lpstr>diğer</vt:lpstr>
      <vt:lpstr>emanet ve konsiye</vt:lpstr>
      <vt:lpstr>sevkler</vt:lpstr>
      <vt:lpstr>sipariş</vt:lpstr>
      <vt:lpstr>beklenen</vt:lpstr>
      <vt:lpstr>saklama lastikler</vt:lpstr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merve</dc:creator>
  <cp:lastModifiedBy>Demetçi</cp:lastModifiedBy>
  <cp:lastPrinted>2019-05-02T05:42:31Z</cp:lastPrinted>
  <dcterms:created xsi:type="dcterms:W3CDTF">2014-01-01T22:10:34Z</dcterms:created>
  <dcterms:modified xsi:type="dcterms:W3CDTF">2019-10-06T20:22:21Z</dcterms:modified>
</cp:coreProperties>
</file>